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630" yWindow="525" windowWidth="22695" windowHeight="9405" firstSheet="24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21 (2)" sheetId="34" r:id="rId21"/>
    <sheet name="Sheet22 (2)" sheetId="35" r:id="rId22"/>
    <sheet name="Sheet23 (2)" sheetId="36" r:id="rId23"/>
    <sheet name="Sheet24 (2)" sheetId="37" r:id="rId24"/>
    <sheet name="Sheet25 (2)" sheetId="38" r:id="rId25"/>
    <sheet name="Sheet26 (2)" sheetId="39" r:id="rId26"/>
    <sheet name="Sheet27 (2)" sheetId="40" r:id="rId27"/>
    <sheet name="Sheet28 (2)" sheetId="41" r:id="rId28"/>
    <sheet name="Sheet29 (2)" sheetId="42" r:id="rId29"/>
    <sheet name="Sheet30 (2)" sheetId="43" r:id="rId30"/>
    <sheet name="Sheet31 (2)" sheetId="44" r:id="rId31"/>
    <sheet name="Summary" sheetId="32" r:id="rId32"/>
    <sheet name="Evaluation Warning" sheetId="33" r:id="rId33"/>
  </sheets>
  <calcPr calcId="144525"/>
</workbook>
</file>

<file path=xl/calcChain.xml><?xml version="1.0" encoding="utf-8"?>
<calcChain xmlns="http://schemas.openxmlformats.org/spreadsheetml/2006/main">
  <c r="S53" i="1" l="1"/>
  <c r="S52" i="2"/>
  <c r="S52" i="3"/>
  <c r="S52" i="4"/>
  <c r="S52" i="5"/>
  <c r="S52" i="6"/>
  <c r="S52" i="7"/>
  <c r="S52" i="8"/>
  <c r="S52" i="9"/>
  <c r="S52" i="10"/>
  <c r="S52" i="11"/>
  <c r="S52" i="12"/>
  <c r="S52" i="13"/>
  <c r="S52" i="14"/>
  <c r="S52" i="15"/>
  <c r="S52" i="16"/>
  <c r="S52" i="17"/>
  <c r="S52" i="18"/>
  <c r="S52" i="19"/>
  <c r="S52" i="20"/>
  <c r="S52" i="34"/>
  <c r="S52" i="35"/>
  <c r="S52" i="36"/>
  <c r="S52" i="37"/>
  <c r="S52" i="38"/>
  <c r="S52" i="39"/>
  <c r="S52" i="40"/>
  <c r="S52" i="41"/>
  <c r="S52" i="42"/>
  <c r="S52" i="43"/>
  <c r="S52" i="44"/>
  <c r="S52" i="1"/>
  <c r="S45" i="2"/>
  <c r="S46" i="2"/>
  <c r="S47" i="2"/>
  <c r="S48" i="2"/>
  <c r="S49" i="2"/>
  <c r="S50" i="2"/>
  <c r="S51" i="2"/>
  <c r="S45" i="3"/>
  <c r="S46" i="3"/>
  <c r="S47" i="3"/>
  <c r="S48" i="3"/>
  <c r="S49" i="3"/>
  <c r="S50" i="3"/>
  <c r="S51" i="3"/>
  <c r="S45" i="4"/>
  <c r="S46" i="4"/>
  <c r="S47" i="4"/>
  <c r="S48" i="4"/>
  <c r="S49" i="4"/>
  <c r="S50" i="4"/>
  <c r="S51" i="4"/>
  <c r="S45" i="5"/>
  <c r="S46" i="5"/>
  <c r="S47" i="5"/>
  <c r="S48" i="5"/>
  <c r="S49" i="5"/>
  <c r="S50" i="5"/>
  <c r="S51" i="5"/>
  <c r="S45" i="6"/>
  <c r="S46" i="6"/>
  <c r="S47" i="6"/>
  <c r="S48" i="6"/>
  <c r="S49" i="6"/>
  <c r="S50" i="6"/>
  <c r="S51" i="6"/>
  <c r="S45" i="7"/>
  <c r="S46" i="7"/>
  <c r="S47" i="7"/>
  <c r="S48" i="7"/>
  <c r="S49" i="7"/>
  <c r="S50" i="7"/>
  <c r="S51" i="7"/>
  <c r="S45" i="8"/>
  <c r="S46" i="8"/>
  <c r="S47" i="8"/>
  <c r="S48" i="8"/>
  <c r="S49" i="8"/>
  <c r="S50" i="8"/>
  <c r="S51" i="8"/>
  <c r="S45" i="9"/>
  <c r="S46" i="9"/>
  <c r="S47" i="9"/>
  <c r="S48" i="9"/>
  <c r="S49" i="9"/>
  <c r="S50" i="9"/>
  <c r="S51" i="9"/>
  <c r="S45" i="10"/>
  <c r="S46" i="10"/>
  <c r="S47" i="10"/>
  <c r="S48" i="10"/>
  <c r="S49" i="10"/>
  <c r="S50" i="10"/>
  <c r="S51" i="10"/>
  <c r="S45" i="11"/>
  <c r="S46" i="11"/>
  <c r="S47" i="11"/>
  <c r="S48" i="11"/>
  <c r="S49" i="11"/>
  <c r="S50" i="11"/>
  <c r="S51" i="11"/>
  <c r="S45" i="12"/>
  <c r="S46" i="12"/>
  <c r="S47" i="12"/>
  <c r="S48" i="12"/>
  <c r="S49" i="12"/>
  <c r="S50" i="12"/>
  <c r="S51" i="12"/>
  <c r="S45" i="13"/>
  <c r="S46" i="13"/>
  <c r="S47" i="13"/>
  <c r="S48" i="13"/>
  <c r="S49" i="13"/>
  <c r="S50" i="13"/>
  <c r="S51" i="13"/>
  <c r="S45" i="14"/>
  <c r="S46" i="14"/>
  <c r="S47" i="14"/>
  <c r="S48" i="14"/>
  <c r="S49" i="14"/>
  <c r="S50" i="14"/>
  <c r="S51" i="14"/>
  <c r="S45" i="15"/>
  <c r="S46" i="15"/>
  <c r="S47" i="15"/>
  <c r="S48" i="15"/>
  <c r="S49" i="15"/>
  <c r="S50" i="15"/>
  <c r="S51" i="15"/>
  <c r="S45" i="16"/>
  <c r="S46" i="16"/>
  <c r="S47" i="16"/>
  <c r="S48" i="16"/>
  <c r="S49" i="16"/>
  <c r="S50" i="16"/>
  <c r="S51" i="16"/>
  <c r="S45" i="17"/>
  <c r="S46" i="17"/>
  <c r="S47" i="17"/>
  <c r="S48" i="17"/>
  <c r="S49" i="17"/>
  <c r="S50" i="17"/>
  <c r="S51" i="17"/>
  <c r="S45" i="18"/>
  <c r="S46" i="18"/>
  <c r="S47" i="18"/>
  <c r="S48" i="18"/>
  <c r="S49" i="18"/>
  <c r="S50" i="18"/>
  <c r="S51" i="18"/>
  <c r="S45" i="19"/>
  <c r="S46" i="19"/>
  <c r="S47" i="19"/>
  <c r="S48" i="19"/>
  <c r="S49" i="19"/>
  <c r="S50" i="19"/>
  <c r="S51" i="19"/>
  <c r="S45" i="20"/>
  <c r="S46" i="20"/>
  <c r="S47" i="20"/>
  <c r="S48" i="20"/>
  <c r="S49" i="20"/>
  <c r="S50" i="20"/>
  <c r="S51" i="20"/>
  <c r="S45" i="34"/>
  <c r="S46" i="34"/>
  <c r="S47" i="34"/>
  <c r="S48" i="34"/>
  <c r="S49" i="34"/>
  <c r="S50" i="34"/>
  <c r="S51" i="34"/>
  <c r="S45" i="35"/>
  <c r="S46" i="35"/>
  <c r="S47" i="35"/>
  <c r="S48" i="35"/>
  <c r="S49" i="35"/>
  <c r="S50" i="35"/>
  <c r="S51" i="35"/>
  <c r="S45" i="36"/>
  <c r="S46" i="36"/>
  <c r="S47" i="36"/>
  <c r="S48" i="36"/>
  <c r="S49" i="36"/>
  <c r="S50" i="36"/>
  <c r="S51" i="36"/>
  <c r="S45" i="37"/>
  <c r="S46" i="37"/>
  <c r="S47" i="37"/>
  <c r="S48" i="37"/>
  <c r="S49" i="37"/>
  <c r="S50" i="37"/>
  <c r="S51" i="37"/>
  <c r="S45" i="38"/>
  <c r="S46" i="38"/>
  <c r="S47" i="38"/>
  <c r="S48" i="38"/>
  <c r="S49" i="38"/>
  <c r="S50" i="38"/>
  <c r="S51" i="38"/>
  <c r="S45" i="39"/>
  <c r="S46" i="39"/>
  <c r="S47" i="39"/>
  <c r="S48" i="39"/>
  <c r="S49" i="39"/>
  <c r="S50" i="39"/>
  <c r="S51" i="39"/>
  <c r="S45" i="40"/>
  <c r="S46" i="40"/>
  <c r="S47" i="40"/>
  <c r="S48" i="40"/>
  <c r="S49" i="40"/>
  <c r="S50" i="40"/>
  <c r="S51" i="40"/>
  <c r="S45" i="41"/>
  <c r="S46" i="41"/>
  <c r="S47" i="41"/>
  <c r="S48" i="41"/>
  <c r="S49" i="41"/>
  <c r="S50" i="41"/>
  <c r="S51" i="41"/>
  <c r="S45" i="42"/>
  <c r="S46" i="42"/>
  <c r="S47" i="42"/>
  <c r="S48" i="42"/>
  <c r="S49" i="42"/>
  <c r="S50" i="42"/>
  <c r="S51" i="42"/>
  <c r="S45" i="43"/>
  <c r="S46" i="43"/>
  <c r="S47" i="43"/>
  <c r="S48" i="43"/>
  <c r="S49" i="43"/>
  <c r="S50" i="43"/>
  <c r="S51" i="43"/>
  <c r="S45" i="44"/>
  <c r="S46" i="44"/>
  <c r="S47" i="44"/>
  <c r="S48" i="44"/>
  <c r="S49" i="44"/>
  <c r="S50" i="44"/>
  <c r="S51" i="44"/>
  <c r="S45" i="1"/>
  <c r="S46" i="1"/>
  <c r="S47" i="1"/>
  <c r="S48" i="1"/>
  <c r="S49" i="1"/>
  <c r="S50" i="1"/>
  <c r="S51" i="1"/>
  <c r="S44" i="2"/>
  <c r="S44" i="3"/>
  <c r="S44" i="4"/>
  <c r="S44" i="5"/>
  <c r="S44" i="6"/>
  <c r="S44" i="7"/>
  <c r="S44" i="8"/>
  <c r="S44" i="9"/>
  <c r="S44" i="10"/>
  <c r="S44" i="11"/>
  <c r="S44" i="12"/>
  <c r="S44" i="13"/>
  <c r="S44" i="14"/>
  <c r="S44" i="15"/>
  <c r="S44" i="16"/>
  <c r="S44" i="17"/>
  <c r="S44" i="18"/>
  <c r="S44" i="19"/>
  <c r="S44" i="20"/>
  <c r="S44" i="34"/>
  <c r="S44" i="35"/>
  <c r="S44" i="36"/>
  <c r="S44" i="37"/>
  <c r="S44" i="38"/>
  <c r="S44" i="39"/>
  <c r="S44" i="40"/>
  <c r="S44" i="41"/>
  <c r="S44" i="42"/>
  <c r="S44" i="43"/>
  <c r="S44" i="44"/>
  <c r="S44" i="1"/>
  <c r="S37" i="2"/>
  <c r="S38" i="2"/>
  <c r="S39" i="2"/>
  <c r="S40" i="2"/>
  <c r="S41" i="2"/>
  <c r="S42" i="2"/>
  <c r="S43" i="2"/>
  <c r="S37" i="3"/>
  <c r="S38" i="3"/>
  <c r="S39" i="3"/>
  <c r="S40" i="3"/>
  <c r="S41" i="3"/>
  <c r="S42" i="3"/>
  <c r="S43" i="3"/>
  <c r="S37" i="4"/>
  <c r="S38" i="4"/>
  <c r="S39" i="4"/>
  <c r="S40" i="4"/>
  <c r="S41" i="4"/>
  <c r="S42" i="4"/>
  <c r="S43" i="4"/>
  <c r="S37" i="5"/>
  <c r="S38" i="5"/>
  <c r="S39" i="5"/>
  <c r="S40" i="5"/>
  <c r="S41" i="5"/>
  <c r="S42" i="5"/>
  <c r="S43" i="5"/>
  <c r="S37" i="6"/>
  <c r="S38" i="6"/>
  <c r="S39" i="6"/>
  <c r="S40" i="6"/>
  <c r="S41" i="6"/>
  <c r="S42" i="6"/>
  <c r="S43" i="6"/>
  <c r="S37" i="7"/>
  <c r="S38" i="7"/>
  <c r="S39" i="7"/>
  <c r="S40" i="7"/>
  <c r="S41" i="7"/>
  <c r="S42" i="7"/>
  <c r="S43" i="7"/>
  <c r="S37" i="8"/>
  <c r="S38" i="8"/>
  <c r="S39" i="8"/>
  <c r="S40" i="8"/>
  <c r="S41" i="8"/>
  <c r="S42" i="8"/>
  <c r="S43" i="8"/>
  <c r="S37" i="9"/>
  <c r="S38" i="9"/>
  <c r="S39" i="9"/>
  <c r="S40" i="9"/>
  <c r="S41" i="9"/>
  <c r="S42" i="9"/>
  <c r="S43" i="9"/>
  <c r="S37" i="10"/>
  <c r="S38" i="10"/>
  <c r="S39" i="10"/>
  <c r="S40" i="10"/>
  <c r="S41" i="10"/>
  <c r="S42" i="10"/>
  <c r="S43" i="10"/>
  <c r="S37" i="11"/>
  <c r="S38" i="11"/>
  <c r="S39" i="11"/>
  <c r="S40" i="11"/>
  <c r="S41" i="11"/>
  <c r="S42" i="11"/>
  <c r="S43" i="11"/>
  <c r="S37" i="12"/>
  <c r="S38" i="12"/>
  <c r="S39" i="12"/>
  <c r="S40" i="12"/>
  <c r="S41" i="12"/>
  <c r="S42" i="12"/>
  <c r="S43" i="12"/>
  <c r="S37" i="13"/>
  <c r="S38" i="13"/>
  <c r="S39" i="13"/>
  <c r="S40" i="13"/>
  <c r="S41" i="13"/>
  <c r="S42" i="13"/>
  <c r="S43" i="13"/>
  <c r="S37" i="14"/>
  <c r="S38" i="14"/>
  <c r="S39" i="14"/>
  <c r="S40" i="14"/>
  <c r="S41" i="14"/>
  <c r="S42" i="14"/>
  <c r="S43" i="14"/>
  <c r="S37" i="15"/>
  <c r="S38" i="15"/>
  <c r="S39" i="15"/>
  <c r="S40" i="15"/>
  <c r="S41" i="15"/>
  <c r="S42" i="15"/>
  <c r="S43" i="15"/>
  <c r="S37" i="16"/>
  <c r="S38" i="16"/>
  <c r="S39" i="16"/>
  <c r="S40" i="16"/>
  <c r="S41" i="16"/>
  <c r="S42" i="16"/>
  <c r="S43" i="16"/>
  <c r="S37" i="17"/>
  <c r="S38" i="17"/>
  <c r="S39" i="17"/>
  <c r="S40" i="17"/>
  <c r="S41" i="17"/>
  <c r="S42" i="17"/>
  <c r="S43" i="17"/>
  <c r="S37" i="18"/>
  <c r="S38" i="18"/>
  <c r="S39" i="18"/>
  <c r="S40" i="18"/>
  <c r="S41" i="18"/>
  <c r="S42" i="18"/>
  <c r="S43" i="18"/>
  <c r="S37" i="19"/>
  <c r="S38" i="19"/>
  <c r="S39" i="19"/>
  <c r="S40" i="19"/>
  <c r="S41" i="19"/>
  <c r="S42" i="19"/>
  <c r="S43" i="19"/>
  <c r="S37" i="20"/>
  <c r="S38" i="20"/>
  <c r="S39" i="20"/>
  <c r="S40" i="20"/>
  <c r="S41" i="20"/>
  <c r="S42" i="20"/>
  <c r="S43" i="20"/>
  <c r="S37" i="34"/>
  <c r="S38" i="34"/>
  <c r="S39" i="34"/>
  <c r="S40" i="34"/>
  <c r="S41" i="34"/>
  <c r="S42" i="34"/>
  <c r="S43" i="34"/>
  <c r="S37" i="35"/>
  <c r="S38" i="35"/>
  <c r="S39" i="35"/>
  <c r="S40" i="35"/>
  <c r="S41" i="35"/>
  <c r="S42" i="35"/>
  <c r="S43" i="35"/>
  <c r="S37" i="36"/>
  <c r="S38" i="36"/>
  <c r="S39" i="36"/>
  <c r="S40" i="36"/>
  <c r="S41" i="36"/>
  <c r="S42" i="36"/>
  <c r="S43" i="36"/>
  <c r="S37" i="37"/>
  <c r="S38" i="37"/>
  <c r="S39" i="37"/>
  <c r="S40" i="37"/>
  <c r="S41" i="37"/>
  <c r="S42" i="37"/>
  <c r="S43" i="37"/>
  <c r="S37" i="38"/>
  <c r="S38" i="38"/>
  <c r="S39" i="38"/>
  <c r="S40" i="38"/>
  <c r="S41" i="38"/>
  <c r="S42" i="38"/>
  <c r="S43" i="38"/>
  <c r="S37" i="39"/>
  <c r="S38" i="39"/>
  <c r="S39" i="39"/>
  <c r="S40" i="39"/>
  <c r="S41" i="39"/>
  <c r="S42" i="39"/>
  <c r="S43" i="39"/>
  <c r="S37" i="40"/>
  <c r="S38" i="40"/>
  <c r="S39" i="40"/>
  <c r="S40" i="40"/>
  <c r="S41" i="40"/>
  <c r="S42" i="40"/>
  <c r="S43" i="40"/>
  <c r="S37" i="41"/>
  <c r="S38" i="41"/>
  <c r="S39" i="41"/>
  <c r="S40" i="41"/>
  <c r="S41" i="41"/>
  <c r="S42" i="41"/>
  <c r="S43" i="41"/>
  <c r="S37" i="42"/>
  <c r="S38" i="42"/>
  <c r="S39" i="42"/>
  <c r="S40" i="42"/>
  <c r="S41" i="42"/>
  <c r="S42" i="42"/>
  <c r="S43" i="42"/>
  <c r="S37" i="43"/>
  <c r="S38" i="43"/>
  <c r="S39" i="43"/>
  <c r="S40" i="43"/>
  <c r="S41" i="43"/>
  <c r="S42" i="43"/>
  <c r="S43" i="43"/>
  <c r="S37" i="44"/>
  <c r="S38" i="44"/>
  <c r="S39" i="44"/>
  <c r="S40" i="44"/>
  <c r="S41" i="44"/>
  <c r="S42" i="44"/>
  <c r="S43" i="44"/>
  <c r="S37" i="1"/>
  <c r="S38" i="1"/>
  <c r="S39" i="1"/>
  <c r="S40" i="1"/>
  <c r="S41" i="1"/>
  <c r="S42" i="1"/>
  <c r="S43" i="1"/>
  <c r="S36" i="2"/>
  <c r="S36" i="3"/>
  <c r="S36" i="4"/>
  <c r="S36" i="5"/>
  <c r="S36" i="6"/>
  <c r="S36" i="7"/>
  <c r="S36" i="8"/>
  <c r="S36" i="9"/>
  <c r="S36" i="10"/>
  <c r="S36" i="11"/>
  <c r="S36" i="12"/>
  <c r="S36" i="13"/>
  <c r="S36" i="14"/>
  <c r="S36" i="15"/>
  <c r="S36" i="16"/>
  <c r="S36" i="17"/>
  <c r="S36" i="18"/>
  <c r="S36" i="19"/>
  <c r="S36" i="20"/>
  <c r="S36" i="34"/>
  <c r="S36" i="35"/>
  <c r="S36" i="36"/>
  <c r="S36" i="37"/>
  <c r="S36" i="38"/>
  <c r="S36" i="39"/>
  <c r="S36" i="40"/>
  <c r="S36" i="41"/>
  <c r="S36" i="42"/>
  <c r="S36" i="43"/>
  <c r="S36" i="44"/>
  <c r="S36" i="1"/>
  <c r="S29" i="2"/>
  <c r="S30" i="2"/>
  <c r="S31" i="2"/>
  <c r="S32" i="2"/>
  <c r="S33" i="2"/>
  <c r="S34" i="2"/>
  <c r="S35" i="2"/>
  <c r="S29" i="3"/>
  <c r="S30" i="3"/>
  <c r="S31" i="3"/>
  <c r="S32" i="3"/>
  <c r="S33" i="3"/>
  <c r="S34" i="3"/>
  <c r="S35" i="3"/>
  <c r="S29" i="4"/>
  <c r="S30" i="4"/>
  <c r="S31" i="4"/>
  <c r="S32" i="4"/>
  <c r="S33" i="4"/>
  <c r="S34" i="4"/>
  <c r="S35" i="4"/>
  <c r="S29" i="5"/>
  <c r="S30" i="5"/>
  <c r="S31" i="5"/>
  <c r="S32" i="5"/>
  <c r="S33" i="5"/>
  <c r="S34" i="5"/>
  <c r="S35" i="5"/>
  <c r="S29" i="6"/>
  <c r="S30" i="6"/>
  <c r="S31" i="6"/>
  <c r="S32" i="6"/>
  <c r="S33" i="6"/>
  <c r="S34" i="6"/>
  <c r="S35" i="6"/>
  <c r="S29" i="7"/>
  <c r="S30" i="7"/>
  <c r="S31" i="7"/>
  <c r="S32" i="7"/>
  <c r="S33" i="7"/>
  <c r="S34" i="7"/>
  <c r="S35" i="7"/>
  <c r="S29" i="8"/>
  <c r="S30" i="8"/>
  <c r="S31" i="8"/>
  <c r="S32" i="8"/>
  <c r="S33" i="8"/>
  <c r="S34" i="8"/>
  <c r="S35" i="8"/>
  <c r="S29" i="9"/>
  <c r="S30" i="9"/>
  <c r="S31" i="9"/>
  <c r="S32" i="9"/>
  <c r="S33" i="9"/>
  <c r="S34" i="9"/>
  <c r="S35" i="9"/>
  <c r="S29" i="10"/>
  <c r="S30" i="10"/>
  <c r="S31" i="10"/>
  <c r="S32" i="10"/>
  <c r="S33" i="10"/>
  <c r="S34" i="10"/>
  <c r="S35" i="10"/>
  <c r="S29" i="11"/>
  <c r="S30" i="11"/>
  <c r="S31" i="11"/>
  <c r="S32" i="11"/>
  <c r="S33" i="11"/>
  <c r="S34" i="11"/>
  <c r="S35" i="11"/>
  <c r="S29" i="12"/>
  <c r="S30" i="12"/>
  <c r="S31" i="12"/>
  <c r="S32" i="12"/>
  <c r="S33" i="12"/>
  <c r="S34" i="12"/>
  <c r="S35" i="12"/>
  <c r="S29" i="13"/>
  <c r="S30" i="13"/>
  <c r="S31" i="13"/>
  <c r="S32" i="13"/>
  <c r="S33" i="13"/>
  <c r="S34" i="13"/>
  <c r="S35" i="13"/>
  <c r="S29" i="14"/>
  <c r="S30" i="14"/>
  <c r="S31" i="14"/>
  <c r="S32" i="14"/>
  <c r="S33" i="14"/>
  <c r="S34" i="14"/>
  <c r="S35" i="14"/>
  <c r="S29" i="15"/>
  <c r="S30" i="15"/>
  <c r="S31" i="15"/>
  <c r="S32" i="15"/>
  <c r="S33" i="15"/>
  <c r="S34" i="15"/>
  <c r="S35" i="15"/>
  <c r="S29" i="16"/>
  <c r="S30" i="16"/>
  <c r="S31" i="16"/>
  <c r="S32" i="16"/>
  <c r="S33" i="16"/>
  <c r="S34" i="16"/>
  <c r="S35" i="16"/>
  <c r="S29" i="17"/>
  <c r="S30" i="17"/>
  <c r="S31" i="17"/>
  <c r="S32" i="17"/>
  <c r="S33" i="17"/>
  <c r="S34" i="17"/>
  <c r="S35" i="17"/>
  <c r="S29" i="18"/>
  <c r="S30" i="18"/>
  <c r="S31" i="18"/>
  <c r="S32" i="18"/>
  <c r="S33" i="18"/>
  <c r="S34" i="18"/>
  <c r="S35" i="18"/>
  <c r="S29" i="19"/>
  <c r="S30" i="19"/>
  <c r="S31" i="19"/>
  <c r="S32" i="19"/>
  <c r="S33" i="19"/>
  <c r="S34" i="19"/>
  <c r="S35" i="19"/>
  <c r="S29" i="20"/>
  <c r="S30" i="20"/>
  <c r="S31" i="20"/>
  <c r="S32" i="20"/>
  <c r="S33" i="20"/>
  <c r="S34" i="20"/>
  <c r="S35" i="20"/>
  <c r="S29" i="34"/>
  <c r="S30" i="34"/>
  <c r="S31" i="34"/>
  <c r="S32" i="34"/>
  <c r="S33" i="34"/>
  <c r="S34" i="34"/>
  <c r="S35" i="34"/>
  <c r="S29" i="35"/>
  <c r="S30" i="35"/>
  <c r="S31" i="35"/>
  <c r="S32" i="35"/>
  <c r="S33" i="35"/>
  <c r="S34" i="35"/>
  <c r="S35" i="35"/>
  <c r="S29" i="36"/>
  <c r="S30" i="36"/>
  <c r="S31" i="36"/>
  <c r="S32" i="36"/>
  <c r="S33" i="36"/>
  <c r="S34" i="36"/>
  <c r="S35" i="36"/>
  <c r="S29" i="37"/>
  <c r="S30" i="37"/>
  <c r="S31" i="37"/>
  <c r="S32" i="37"/>
  <c r="S33" i="37"/>
  <c r="S34" i="37"/>
  <c r="S35" i="37"/>
  <c r="S29" i="38"/>
  <c r="S30" i="38"/>
  <c r="S31" i="38"/>
  <c r="S32" i="38"/>
  <c r="S33" i="38"/>
  <c r="S34" i="38"/>
  <c r="S35" i="38"/>
  <c r="S29" i="39"/>
  <c r="S30" i="39"/>
  <c r="S31" i="39"/>
  <c r="S32" i="39"/>
  <c r="S33" i="39"/>
  <c r="S34" i="39"/>
  <c r="S35" i="39"/>
  <c r="S29" i="40"/>
  <c r="S30" i="40"/>
  <c r="S31" i="40"/>
  <c r="S32" i="40"/>
  <c r="S33" i="40"/>
  <c r="S34" i="40"/>
  <c r="S35" i="40"/>
  <c r="S29" i="41"/>
  <c r="S30" i="41"/>
  <c r="S31" i="41"/>
  <c r="S32" i="41"/>
  <c r="S33" i="41"/>
  <c r="S34" i="41"/>
  <c r="S35" i="41"/>
  <c r="S29" i="42"/>
  <c r="S30" i="42"/>
  <c r="S31" i="42"/>
  <c r="S32" i="42"/>
  <c r="S33" i="42"/>
  <c r="S34" i="42"/>
  <c r="S35" i="42"/>
  <c r="S29" i="43"/>
  <c r="S30" i="43"/>
  <c r="S31" i="43"/>
  <c r="S32" i="43"/>
  <c r="S33" i="43"/>
  <c r="S34" i="43"/>
  <c r="S35" i="43"/>
  <c r="S29" i="44"/>
  <c r="S30" i="44"/>
  <c r="S31" i="44"/>
  <c r="S32" i="44"/>
  <c r="S33" i="44"/>
  <c r="S34" i="44"/>
  <c r="S35" i="44"/>
  <c r="S29" i="1"/>
  <c r="S30" i="1"/>
  <c r="S31" i="1"/>
  <c r="S32" i="1"/>
  <c r="S33" i="1"/>
  <c r="S34" i="1"/>
  <c r="S35" i="1"/>
  <c r="S28" i="2"/>
  <c r="S28" i="3"/>
  <c r="S28" i="4"/>
  <c r="S28" i="5"/>
  <c r="S28" i="6"/>
  <c r="S28" i="7"/>
  <c r="S28" i="8"/>
  <c r="S28" i="9"/>
  <c r="S28" i="10"/>
  <c r="S28" i="11"/>
  <c r="S28" i="12"/>
  <c r="S28" i="13"/>
  <c r="S28" i="14"/>
  <c r="S28" i="15"/>
  <c r="S28" i="16"/>
  <c r="S28" i="17"/>
  <c r="S28" i="18"/>
  <c r="S28" i="19"/>
  <c r="S28" i="20"/>
  <c r="S28" i="34"/>
  <c r="S28" i="35"/>
  <c r="S28" i="36"/>
  <c r="S28" i="37"/>
  <c r="S28" i="38"/>
  <c r="S28" i="39"/>
  <c r="S28" i="40"/>
  <c r="S28" i="41"/>
  <c r="S28" i="42"/>
  <c r="S28" i="43"/>
  <c r="S28" i="44"/>
  <c r="S28" i="1"/>
  <c r="N60" i="44" l="1"/>
  <c r="I60" i="44"/>
  <c r="D60" i="44"/>
  <c r="O59" i="44"/>
  <c r="J59" i="44"/>
  <c r="E59" i="44"/>
  <c r="O58" i="44"/>
  <c r="J58" i="44"/>
  <c r="E58" i="44"/>
  <c r="O57" i="44"/>
  <c r="J57" i="44"/>
  <c r="E57" i="44"/>
  <c r="O56" i="44"/>
  <c r="J56" i="44"/>
  <c r="E56" i="44"/>
  <c r="O55" i="44"/>
  <c r="J55" i="44"/>
  <c r="E55" i="44"/>
  <c r="O54" i="44"/>
  <c r="J54" i="44"/>
  <c r="E54" i="44"/>
  <c r="O53" i="44"/>
  <c r="J53" i="44"/>
  <c r="E53" i="44"/>
  <c r="O52" i="44"/>
  <c r="J52" i="44"/>
  <c r="E52" i="44"/>
  <c r="O51" i="44"/>
  <c r="J51" i="44"/>
  <c r="E51" i="44"/>
  <c r="O50" i="44"/>
  <c r="J50" i="44"/>
  <c r="E50" i="44"/>
  <c r="O49" i="44"/>
  <c r="J49" i="44"/>
  <c r="E49" i="44"/>
  <c r="O48" i="44"/>
  <c r="J48" i="44"/>
  <c r="E48" i="44"/>
  <c r="O47" i="44"/>
  <c r="J47" i="44"/>
  <c r="E47" i="44"/>
  <c r="O46" i="44"/>
  <c r="J46" i="44"/>
  <c r="E46" i="44"/>
  <c r="O45" i="44"/>
  <c r="J45" i="44"/>
  <c r="E45" i="44"/>
  <c r="O44" i="44"/>
  <c r="J44" i="44"/>
  <c r="E44" i="44"/>
  <c r="O43" i="44"/>
  <c r="J43" i="44"/>
  <c r="E43" i="44"/>
  <c r="O42" i="44"/>
  <c r="J42" i="44"/>
  <c r="E42" i="44"/>
  <c r="O41" i="44"/>
  <c r="J41" i="44"/>
  <c r="E41" i="44"/>
  <c r="O40" i="44"/>
  <c r="J40" i="44"/>
  <c r="E40" i="44"/>
  <c r="O39" i="44"/>
  <c r="J39" i="44"/>
  <c r="E39" i="44"/>
  <c r="O38" i="44"/>
  <c r="J38" i="44"/>
  <c r="E38" i="44"/>
  <c r="O37" i="44"/>
  <c r="J37" i="44"/>
  <c r="E37" i="44"/>
  <c r="O36" i="44"/>
  <c r="J36" i="44"/>
  <c r="E36" i="44"/>
  <c r="O35" i="44"/>
  <c r="J35" i="44"/>
  <c r="E35" i="44"/>
  <c r="O34" i="44"/>
  <c r="J34" i="44"/>
  <c r="E34" i="44"/>
  <c r="O33" i="44"/>
  <c r="J33" i="44"/>
  <c r="E33" i="44"/>
  <c r="O32" i="44"/>
  <c r="J32" i="44"/>
  <c r="E32" i="44"/>
  <c r="O31" i="44"/>
  <c r="J31" i="44"/>
  <c r="E31" i="44"/>
  <c r="O30" i="44"/>
  <c r="J30" i="44"/>
  <c r="E30" i="44"/>
  <c r="O29" i="44"/>
  <c r="J29" i="44"/>
  <c r="E29" i="44"/>
  <c r="O28" i="44"/>
  <c r="J28" i="44"/>
  <c r="E28" i="44"/>
  <c r="N60" i="43"/>
  <c r="I60" i="43"/>
  <c r="D60" i="43"/>
  <c r="O59" i="43"/>
  <c r="J59" i="43"/>
  <c r="E59" i="43"/>
  <c r="O58" i="43"/>
  <c r="J58" i="43"/>
  <c r="E58" i="43"/>
  <c r="O57" i="43"/>
  <c r="J57" i="43"/>
  <c r="E57" i="43"/>
  <c r="O56" i="43"/>
  <c r="J56" i="43"/>
  <c r="E56" i="43"/>
  <c r="O55" i="43"/>
  <c r="J55" i="43"/>
  <c r="E55" i="43"/>
  <c r="O54" i="43"/>
  <c r="J54" i="43"/>
  <c r="E54" i="43"/>
  <c r="O53" i="43"/>
  <c r="J53" i="43"/>
  <c r="E53" i="43"/>
  <c r="O52" i="43"/>
  <c r="J52" i="43"/>
  <c r="E52" i="43"/>
  <c r="O51" i="43"/>
  <c r="J51" i="43"/>
  <c r="E51" i="43"/>
  <c r="O50" i="43"/>
  <c r="J50" i="43"/>
  <c r="E50" i="43"/>
  <c r="O49" i="43"/>
  <c r="J49" i="43"/>
  <c r="E49" i="43"/>
  <c r="O48" i="43"/>
  <c r="J48" i="43"/>
  <c r="E48" i="43"/>
  <c r="O47" i="43"/>
  <c r="J47" i="43"/>
  <c r="E47" i="43"/>
  <c r="O46" i="43"/>
  <c r="J46" i="43"/>
  <c r="E46" i="43"/>
  <c r="O45" i="43"/>
  <c r="J45" i="43"/>
  <c r="E45" i="43"/>
  <c r="O44" i="43"/>
  <c r="J44" i="43"/>
  <c r="E44" i="43"/>
  <c r="O43" i="43"/>
  <c r="J43" i="43"/>
  <c r="E43" i="43"/>
  <c r="O42" i="43"/>
  <c r="J42" i="43"/>
  <c r="E42" i="43"/>
  <c r="O41" i="43"/>
  <c r="J41" i="43"/>
  <c r="E41" i="43"/>
  <c r="O40" i="43"/>
  <c r="J40" i="43"/>
  <c r="E40" i="43"/>
  <c r="O39" i="43"/>
  <c r="J39" i="43"/>
  <c r="E39" i="43"/>
  <c r="O38" i="43"/>
  <c r="J38" i="43"/>
  <c r="E38" i="43"/>
  <c r="O37" i="43"/>
  <c r="J37" i="43"/>
  <c r="E37" i="43"/>
  <c r="O36" i="43"/>
  <c r="J36" i="43"/>
  <c r="E36" i="43"/>
  <c r="O35" i="43"/>
  <c r="J35" i="43"/>
  <c r="E35" i="43"/>
  <c r="O34" i="43"/>
  <c r="J34" i="43"/>
  <c r="E34" i="43"/>
  <c r="O33" i="43"/>
  <c r="J33" i="43"/>
  <c r="E33" i="43"/>
  <c r="O32" i="43"/>
  <c r="J32" i="43"/>
  <c r="E32" i="43"/>
  <c r="O31" i="43"/>
  <c r="J31" i="43"/>
  <c r="E31" i="43"/>
  <c r="O30" i="43"/>
  <c r="J30" i="43"/>
  <c r="E30" i="43"/>
  <c r="O29" i="43"/>
  <c r="J29" i="43"/>
  <c r="E29" i="43"/>
  <c r="O28" i="43"/>
  <c r="J28" i="43"/>
  <c r="E28" i="43"/>
  <c r="N60" i="42"/>
  <c r="I60" i="42"/>
  <c r="D60" i="42"/>
  <c r="O59" i="42"/>
  <c r="J59" i="42"/>
  <c r="E59" i="42"/>
  <c r="O58" i="42"/>
  <c r="J58" i="42"/>
  <c r="E58" i="42"/>
  <c r="O57" i="42"/>
  <c r="J57" i="42"/>
  <c r="E57" i="42"/>
  <c r="O56" i="42"/>
  <c r="J56" i="42"/>
  <c r="E56" i="42"/>
  <c r="O55" i="42"/>
  <c r="J55" i="42"/>
  <c r="E55" i="42"/>
  <c r="O54" i="42"/>
  <c r="J54" i="42"/>
  <c r="E54" i="42"/>
  <c r="O53" i="42"/>
  <c r="J53" i="42"/>
  <c r="E53" i="42"/>
  <c r="O52" i="42"/>
  <c r="J52" i="42"/>
  <c r="E52" i="42"/>
  <c r="O51" i="42"/>
  <c r="J51" i="42"/>
  <c r="E51" i="42"/>
  <c r="O50" i="42"/>
  <c r="J50" i="42"/>
  <c r="E50" i="42"/>
  <c r="O49" i="42"/>
  <c r="J49" i="42"/>
  <c r="E49" i="42"/>
  <c r="O48" i="42"/>
  <c r="J48" i="42"/>
  <c r="E48" i="42"/>
  <c r="O47" i="42"/>
  <c r="J47" i="42"/>
  <c r="E47" i="42"/>
  <c r="O46" i="42"/>
  <c r="J46" i="42"/>
  <c r="E46" i="42"/>
  <c r="O45" i="42"/>
  <c r="J45" i="42"/>
  <c r="E45" i="42"/>
  <c r="O44" i="42"/>
  <c r="J44" i="42"/>
  <c r="E44" i="42"/>
  <c r="O43" i="42"/>
  <c r="J43" i="42"/>
  <c r="E43" i="42"/>
  <c r="O42" i="42"/>
  <c r="J42" i="42"/>
  <c r="E42" i="42"/>
  <c r="O41" i="42"/>
  <c r="J41" i="42"/>
  <c r="E41" i="42"/>
  <c r="O40" i="42"/>
  <c r="J40" i="42"/>
  <c r="E40" i="42"/>
  <c r="O39" i="42"/>
  <c r="J39" i="42"/>
  <c r="E39" i="42"/>
  <c r="O38" i="42"/>
  <c r="J38" i="42"/>
  <c r="E38" i="42"/>
  <c r="O37" i="42"/>
  <c r="J37" i="42"/>
  <c r="E37" i="42"/>
  <c r="O36" i="42"/>
  <c r="J36" i="42"/>
  <c r="E36" i="42"/>
  <c r="O35" i="42"/>
  <c r="J35" i="42"/>
  <c r="E35" i="42"/>
  <c r="O34" i="42"/>
  <c r="J34" i="42"/>
  <c r="E34" i="42"/>
  <c r="O33" i="42"/>
  <c r="J33" i="42"/>
  <c r="E33" i="42"/>
  <c r="O32" i="42"/>
  <c r="J32" i="42"/>
  <c r="E32" i="42"/>
  <c r="O31" i="42"/>
  <c r="J31" i="42"/>
  <c r="E31" i="42"/>
  <c r="O30" i="42"/>
  <c r="J30" i="42"/>
  <c r="E30" i="42"/>
  <c r="O29" i="42"/>
  <c r="J29" i="42"/>
  <c r="E29" i="42"/>
  <c r="O28" i="42"/>
  <c r="J28" i="42"/>
  <c r="E28" i="42"/>
  <c r="N60" i="41"/>
  <c r="I60" i="41"/>
  <c r="D60" i="41"/>
  <c r="O59" i="41"/>
  <c r="J59" i="41"/>
  <c r="E59" i="41"/>
  <c r="O58" i="41"/>
  <c r="J58" i="41"/>
  <c r="E58" i="41"/>
  <c r="O57" i="41"/>
  <c r="J57" i="41"/>
  <c r="E57" i="41"/>
  <c r="O56" i="41"/>
  <c r="J56" i="41"/>
  <c r="E56" i="41"/>
  <c r="O55" i="41"/>
  <c r="J55" i="41"/>
  <c r="E55" i="41"/>
  <c r="O54" i="41"/>
  <c r="J54" i="41"/>
  <c r="E54" i="41"/>
  <c r="O53" i="41"/>
  <c r="J53" i="41"/>
  <c r="E53" i="41"/>
  <c r="O52" i="41"/>
  <c r="J52" i="41"/>
  <c r="E52" i="41"/>
  <c r="O51" i="41"/>
  <c r="J51" i="41"/>
  <c r="E51" i="41"/>
  <c r="O50" i="41"/>
  <c r="J50" i="41"/>
  <c r="E50" i="41"/>
  <c r="O49" i="41"/>
  <c r="J49" i="41"/>
  <c r="E49" i="41"/>
  <c r="O48" i="41"/>
  <c r="J48" i="41"/>
  <c r="E48" i="41"/>
  <c r="O47" i="41"/>
  <c r="J47" i="41"/>
  <c r="E47" i="41"/>
  <c r="O46" i="41"/>
  <c r="J46" i="41"/>
  <c r="E46" i="41"/>
  <c r="O45" i="41"/>
  <c r="J45" i="41"/>
  <c r="E45" i="41"/>
  <c r="O44" i="41"/>
  <c r="J44" i="41"/>
  <c r="E44" i="41"/>
  <c r="O43" i="41"/>
  <c r="J43" i="41"/>
  <c r="E43" i="41"/>
  <c r="O42" i="41"/>
  <c r="J42" i="41"/>
  <c r="E42" i="41"/>
  <c r="O41" i="41"/>
  <c r="J41" i="41"/>
  <c r="E41" i="41"/>
  <c r="O40" i="41"/>
  <c r="J40" i="41"/>
  <c r="E40" i="41"/>
  <c r="O39" i="41"/>
  <c r="J39" i="41"/>
  <c r="E39" i="41"/>
  <c r="O38" i="41"/>
  <c r="J38" i="41"/>
  <c r="E38" i="41"/>
  <c r="O37" i="41"/>
  <c r="J37" i="41"/>
  <c r="E37" i="41"/>
  <c r="O36" i="41"/>
  <c r="J36" i="41"/>
  <c r="E36" i="41"/>
  <c r="O35" i="41"/>
  <c r="J35" i="41"/>
  <c r="E35" i="41"/>
  <c r="O34" i="41"/>
  <c r="J34" i="41"/>
  <c r="E34" i="41"/>
  <c r="O33" i="41"/>
  <c r="J33" i="41"/>
  <c r="E33" i="41"/>
  <c r="O32" i="41"/>
  <c r="J32" i="41"/>
  <c r="E32" i="41"/>
  <c r="O31" i="41"/>
  <c r="J31" i="41"/>
  <c r="E31" i="41"/>
  <c r="O30" i="41"/>
  <c r="J30" i="41"/>
  <c r="E30" i="41"/>
  <c r="O29" i="41"/>
  <c r="J29" i="41"/>
  <c r="E29" i="41"/>
  <c r="O28" i="41"/>
  <c r="J28" i="41"/>
  <c r="E28" i="41"/>
  <c r="N60" i="40"/>
  <c r="I60" i="40"/>
  <c r="D60" i="40"/>
  <c r="O59" i="40"/>
  <c r="J59" i="40"/>
  <c r="E59" i="40"/>
  <c r="O58" i="40"/>
  <c r="J58" i="40"/>
  <c r="E58" i="40"/>
  <c r="O57" i="40"/>
  <c r="J57" i="40"/>
  <c r="E57" i="40"/>
  <c r="O56" i="40"/>
  <c r="J56" i="40"/>
  <c r="E56" i="40"/>
  <c r="O55" i="40"/>
  <c r="J55" i="40"/>
  <c r="E55" i="40"/>
  <c r="O54" i="40"/>
  <c r="J54" i="40"/>
  <c r="E54" i="40"/>
  <c r="O53" i="40"/>
  <c r="J53" i="40"/>
  <c r="E53" i="40"/>
  <c r="O52" i="40"/>
  <c r="J52" i="40"/>
  <c r="E52" i="40"/>
  <c r="O51" i="40"/>
  <c r="J51" i="40"/>
  <c r="E51" i="40"/>
  <c r="O50" i="40"/>
  <c r="J50" i="40"/>
  <c r="E50" i="40"/>
  <c r="O49" i="40"/>
  <c r="J49" i="40"/>
  <c r="E49" i="40"/>
  <c r="O48" i="40"/>
  <c r="J48" i="40"/>
  <c r="E48" i="40"/>
  <c r="O47" i="40"/>
  <c r="J47" i="40"/>
  <c r="E47" i="40"/>
  <c r="O46" i="40"/>
  <c r="J46" i="40"/>
  <c r="E46" i="40"/>
  <c r="O45" i="40"/>
  <c r="J45" i="40"/>
  <c r="E45" i="40"/>
  <c r="O44" i="40"/>
  <c r="J44" i="40"/>
  <c r="E44" i="40"/>
  <c r="O43" i="40"/>
  <c r="J43" i="40"/>
  <c r="E43" i="40"/>
  <c r="O42" i="40"/>
  <c r="J42" i="40"/>
  <c r="E42" i="40"/>
  <c r="O41" i="40"/>
  <c r="J41" i="40"/>
  <c r="E41" i="40"/>
  <c r="O40" i="40"/>
  <c r="J40" i="40"/>
  <c r="E40" i="40"/>
  <c r="O39" i="40"/>
  <c r="J39" i="40"/>
  <c r="E39" i="40"/>
  <c r="O38" i="40"/>
  <c r="J38" i="40"/>
  <c r="E38" i="40"/>
  <c r="O37" i="40"/>
  <c r="J37" i="40"/>
  <c r="E37" i="40"/>
  <c r="O36" i="40"/>
  <c r="J36" i="40"/>
  <c r="E36" i="40"/>
  <c r="O35" i="40"/>
  <c r="J35" i="40"/>
  <c r="E35" i="40"/>
  <c r="O34" i="40"/>
  <c r="J34" i="40"/>
  <c r="E34" i="40"/>
  <c r="O33" i="40"/>
  <c r="J33" i="40"/>
  <c r="E33" i="40"/>
  <c r="O32" i="40"/>
  <c r="J32" i="40"/>
  <c r="E32" i="40"/>
  <c r="O31" i="40"/>
  <c r="J31" i="40"/>
  <c r="E31" i="40"/>
  <c r="O30" i="40"/>
  <c r="J30" i="40"/>
  <c r="E30" i="40"/>
  <c r="O29" i="40"/>
  <c r="J29" i="40"/>
  <c r="E29" i="40"/>
  <c r="O28" i="40"/>
  <c r="J28" i="40"/>
  <c r="E28" i="40"/>
  <c r="N60" i="39"/>
  <c r="I60" i="39"/>
  <c r="D60" i="39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E30" i="39"/>
  <c r="O29" i="39"/>
  <c r="J29" i="39"/>
  <c r="E29" i="39"/>
  <c r="O28" i="39"/>
  <c r="J28" i="39"/>
  <c r="E28" i="39"/>
  <c r="N60" i="38"/>
  <c r="I60" i="38"/>
  <c r="D60" i="38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E30" i="38"/>
  <c r="O29" i="38"/>
  <c r="J29" i="38"/>
  <c r="E29" i="38"/>
  <c r="O28" i="38"/>
  <c r="J28" i="38"/>
  <c r="E28" i="38"/>
  <c r="N60" i="37"/>
  <c r="I60" i="37"/>
  <c r="D60" i="37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E30" i="37"/>
  <c r="O29" i="37"/>
  <c r="J29" i="37"/>
  <c r="E29" i="37"/>
  <c r="O28" i="37"/>
  <c r="J28" i="37"/>
  <c r="E28" i="37"/>
  <c r="N60" i="36"/>
  <c r="I60" i="36"/>
  <c r="D60" i="36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E30" i="36"/>
  <c r="O29" i="36"/>
  <c r="J29" i="36"/>
  <c r="E29" i="36"/>
  <c r="O28" i="36"/>
  <c r="J28" i="36"/>
  <c r="E28" i="36"/>
  <c r="N60" i="35"/>
  <c r="I60" i="35"/>
  <c r="D60" i="35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E30" i="35"/>
  <c r="O29" i="35"/>
  <c r="J29" i="35"/>
  <c r="E29" i="35"/>
  <c r="O28" i="35"/>
  <c r="J28" i="35"/>
  <c r="E28" i="35"/>
  <c r="N60" i="34"/>
  <c r="I60" i="34"/>
  <c r="D60" i="34"/>
  <c r="O59" i="34"/>
  <c r="J59" i="34"/>
  <c r="E59" i="34"/>
  <c r="O58" i="34"/>
  <c r="J58" i="34"/>
  <c r="E58" i="34"/>
  <c r="O57" i="34"/>
  <c r="J57" i="34"/>
  <c r="E57" i="34"/>
  <c r="O56" i="34"/>
  <c r="J56" i="34"/>
  <c r="E56" i="34"/>
  <c r="O55" i="34"/>
  <c r="J55" i="34"/>
  <c r="E55" i="34"/>
  <c r="O54" i="34"/>
  <c r="J54" i="34"/>
  <c r="E54" i="34"/>
  <c r="O53" i="34"/>
  <c r="J53" i="34"/>
  <c r="E53" i="34"/>
  <c r="O52" i="34"/>
  <c r="J52" i="34"/>
  <c r="E52" i="34"/>
  <c r="O51" i="34"/>
  <c r="J51" i="34"/>
  <c r="E51" i="34"/>
  <c r="O50" i="34"/>
  <c r="J50" i="34"/>
  <c r="E50" i="34"/>
  <c r="O49" i="34"/>
  <c r="J49" i="34"/>
  <c r="E49" i="34"/>
  <c r="O48" i="34"/>
  <c r="J48" i="34"/>
  <c r="E48" i="34"/>
  <c r="O47" i="34"/>
  <c r="J47" i="34"/>
  <c r="E47" i="34"/>
  <c r="O46" i="34"/>
  <c r="J46" i="34"/>
  <c r="E46" i="34"/>
  <c r="O45" i="34"/>
  <c r="J45" i="34"/>
  <c r="E45" i="34"/>
  <c r="O44" i="34"/>
  <c r="J44" i="34"/>
  <c r="E44" i="34"/>
  <c r="O43" i="34"/>
  <c r="J43" i="34"/>
  <c r="E43" i="34"/>
  <c r="O42" i="34"/>
  <c r="J42" i="34"/>
  <c r="E42" i="34"/>
  <c r="O41" i="34"/>
  <c r="J41" i="34"/>
  <c r="E41" i="34"/>
  <c r="O40" i="34"/>
  <c r="J40" i="34"/>
  <c r="E40" i="34"/>
  <c r="O39" i="34"/>
  <c r="J39" i="34"/>
  <c r="E39" i="34"/>
  <c r="O38" i="34"/>
  <c r="J38" i="34"/>
  <c r="E38" i="34"/>
  <c r="O37" i="34"/>
  <c r="J37" i="34"/>
  <c r="E37" i="34"/>
  <c r="O36" i="34"/>
  <c r="J36" i="34"/>
  <c r="E36" i="34"/>
  <c r="O35" i="34"/>
  <c r="J35" i="34"/>
  <c r="E35" i="34"/>
  <c r="O34" i="34"/>
  <c r="J34" i="34"/>
  <c r="E34" i="34"/>
  <c r="O33" i="34"/>
  <c r="J33" i="34"/>
  <c r="E33" i="34"/>
  <c r="O32" i="34"/>
  <c r="J32" i="34"/>
  <c r="E32" i="34"/>
  <c r="O31" i="34"/>
  <c r="J31" i="34"/>
  <c r="E31" i="34"/>
  <c r="O30" i="34"/>
  <c r="J30" i="34"/>
  <c r="E30" i="34"/>
  <c r="O29" i="34"/>
  <c r="J29" i="34"/>
  <c r="E29" i="34"/>
  <c r="O28" i="34"/>
  <c r="J28" i="34"/>
  <c r="E28" i="34"/>
  <c r="B36" i="32"/>
  <c r="B35" i="32"/>
  <c r="B34" i="32"/>
  <c r="B33" i="32"/>
  <c r="B32" i="32"/>
  <c r="B31" i="32"/>
  <c r="B30" i="32"/>
  <c r="B29" i="32"/>
  <c r="B28" i="32"/>
  <c r="B27" i="32"/>
  <c r="B26" i="32"/>
  <c r="B25" i="32"/>
  <c r="B24" i="32"/>
  <c r="B23" i="32"/>
  <c r="B22" i="32"/>
  <c r="B21" i="32"/>
  <c r="B20" i="32"/>
  <c r="B19" i="32"/>
  <c r="B18" i="32"/>
  <c r="B17" i="32"/>
  <c r="B16" i="32"/>
  <c r="B15" i="32"/>
  <c r="B14" i="32"/>
  <c r="B13" i="32"/>
  <c r="B12" i="32"/>
  <c r="B11" i="32"/>
  <c r="B10" i="32"/>
  <c r="B9" i="32"/>
  <c r="B8" i="32"/>
  <c r="B7" i="32"/>
  <c r="B6" i="32"/>
  <c r="C36" i="32"/>
  <c r="D36" i="32"/>
  <c r="C35" i="32"/>
  <c r="D35" i="32"/>
  <c r="C34" i="32"/>
  <c r="C33" i="32"/>
  <c r="C32" i="32"/>
  <c r="D32" i="32"/>
  <c r="C31" i="32"/>
  <c r="D31" i="32"/>
  <c r="C30" i="32"/>
  <c r="C29" i="32"/>
  <c r="D29" i="32"/>
  <c r="C28" i="32"/>
  <c r="D28" i="32"/>
  <c r="C27" i="32"/>
  <c r="D27" i="32"/>
  <c r="C26" i="32"/>
  <c r="N60" i="20"/>
  <c r="I60" i="20"/>
  <c r="D60" i="20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E30" i="20"/>
  <c r="O29" i="20"/>
  <c r="J29" i="20"/>
  <c r="E29" i="20"/>
  <c r="O28" i="20"/>
  <c r="J28" i="20"/>
  <c r="E28" i="20"/>
  <c r="N60" i="19"/>
  <c r="I60" i="19"/>
  <c r="D60" i="19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E30" i="19"/>
  <c r="O29" i="19"/>
  <c r="J29" i="19"/>
  <c r="E29" i="19"/>
  <c r="O28" i="19"/>
  <c r="J28" i="19"/>
  <c r="E28" i="19"/>
  <c r="N60" i="18"/>
  <c r="I60" i="18"/>
  <c r="D60" i="18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E30" i="18"/>
  <c r="O29" i="18"/>
  <c r="J29" i="18"/>
  <c r="E29" i="18"/>
  <c r="O28" i="18"/>
  <c r="J28" i="18"/>
  <c r="E28" i="18"/>
  <c r="N60" i="17"/>
  <c r="I60" i="17"/>
  <c r="D60" i="17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J29" i="17"/>
  <c r="E29" i="17"/>
  <c r="O28" i="17"/>
  <c r="J28" i="17"/>
  <c r="E28" i="17"/>
  <c r="N60" i="16"/>
  <c r="I60" i="16"/>
  <c r="D60" i="16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E30" i="16"/>
  <c r="O29" i="16"/>
  <c r="J29" i="16"/>
  <c r="E29" i="16"/>
  <c r="O28" i="16"/>
  <c r="J28" i="16"/>
  <c r="E28" i="16"/>
  <c r="N60" i="15"/>
  <c r="I60" i="15"/>
  <c r="D60" i="15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E30" i="15"/>
  <c r="O29" i="15"/>
  <c r="J29" i="15"/>
  <c r="E29" i="15"/>
  <c r="O28" i="15"/>
  <c r="J28" i="15"/>
  <c r="E28" i="15"/>
  <c r="N60" i="14"/>
  <c r="I60" i="14"/>
  <c r="D60" i="14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E30" i="14"/>
  <c r="O29" i="14"/>
  <c r="J29" i="14"/>
  <c r="E29" i="14"/>
  <c r="O28" i="14"/>
  <c r="J28" i="14"/>
  <c r="E28" i="14"/>
  <c r="N60" i="13"/>
  <c r="I60" i="13"/>
  <c r="D60" i="13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O30" i="13"/>
  <c r="J30" i="13"/>
  <c r="E30" i="13"/>
  <c r="O29" i="13"/>
  <c r="J29" i="13"/>
  <c r="E29" i="13"/>
  <c r="O28" i="13"/>
  <c r="J28" i="13"/>
  <c r="E28" i="13"/>
  <c r="N60" i="12"/>
  <c r="I60" i="12"/>
  <c r="D60" i="12"/>
  <c r="O59" i="12"/>
  <c r="J59" i="12"/>
  <c r="E59" i="12"/>
  <c r="O58" i="12"/>
  <c r="J58" i="12"/>
  <c r="E58" i="12"/>
  <c r="O57" i="12"/>
  <c r="J57" i="12"/>
  <c r="E57" i="12"/>
  <c r="O56" i="12"/>
  <c r="J56" i="12"/>
  <c r="E56" i="12"/>
  <c r="O55" i="12"/>
  <c r="J55" i="12"/>
  <c r="E55" i="12"/>
  <c r="O54" i="12"/>
  <c r="J54" i="12"/>
  <c r="E54" i="12"/>
  <c r="O53" i="12"/>
  <c r="J53" i="12"/>
  <c r="E53" i="12"/>
  <c r="O52" i="12"/>
  <c r="J52" i="12"/>
  <c r="E52" i="12"/>
  <c r="O51" i="12"/>
  <c r="J51" i="12"/>
  <c r="E51" i="12"/>
  <c r="O50" i="12"/>
  <c r="J50" i="12"/>
  <c r="E50" i="12"/>
  <c r="O49" i="12"/>
  <c r="J49" i="12"/>
  <c r="E49" i="12"/>
  <c r="O48" i="12"/>
  <c r="J48" i="12"/>
  <c r="E48" i="12"/>
  <c r="O47" i="12"/>
  <c r="J47" i="12"/>
  <c r="E47" i="12"/>
  <c r="O46" i="12"/>
  <c r="J46" i="12"/>
  <c r="E46" i="12"/>
  <c r="O45" i="12"/>
  <c r="J45" i="12"/>
  <c r="E45" i="12"/>
  <c r="O44" i="12"/>
  <c r="J44" i="12"/>
  <c r="E44" i="12"/>
  <c r="O43" i="12"/>
  <c r="J43" i="12"/>
  <c r="E43" i="12"/>
  <c r="O42" i="12"/>
  <c r="J42" i="12"/>
  <c r="E42" i="12"/>
  <c r="O41" i="12"/>
  <c r="J41" i="12"/>
  <c r="E41" i="12"/>
  <c r="O40" i="12"/>
  <c r="J40" i="12"/>
  <c r="E40" i="12"/>
  <c r="O39" i="12"/>
  <c r="J39" i="12"/>
  <c r="E39" i="12"/>
  <c r="O38" i="12"/>
  <c r="J38" i="12"/>
  <c r="E38" i="12"/>
  <c r="O37" i="12"/>
  <c r="J37" i="12"/>
  <c r="E37" i="12"/>
  <c r="O36" i="12"/>
  <c r="J36" i="12"/>
  <c r="E36" i="12"/>
  <c r="O35" i="12"/>
  <c r="J35" i="12"/>
  <c r="E35" i="12"/>
  <c r="O34" i="12"/>
  <c r="J34" i="12"/>
  <c r="E34" i="12"/>
  <c r="O33" i="12"/>
  <c r="J33" i="12"/>
  <c r="E33" i="12"/>
  <c r="O32" i="12"/>
  <c r="J32" i="12"/>
  <c r="E32" i="12"/>
  <c r="O31" i="12"/>
  <c r="J31" i="12"/>
  <c r="E31" i="12"/>
  <c r="O30" i="12"/>
  <c r="J30" i="12"/>
  <c r="E30" i="12"/>
  <c r="O29" i="12"/>
  <c r="J29" i="12"/>
  <c r="E29" i="12"/>
  <c r="O28" i="12"/>
  <c r="J28" i="12"/>
  <c r="E28" i="12"/>
  <c r="N60" i="11"/>
  <c r="I60" i="11"/>
  <c r="D60" i="1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E30" i="11"/>
  <c r="O29" i="11"/>
  <c r="J29" i="11"/>
  <c r="E29" i="11"/>
  <c r="O28" i="11"/>
  <c r="J28" i="11"/>
  <c r="E28" i="11"/>
  <c r="N60" i="10"/>
  <c r="I60" i="10"/>
  <c r="D60" i="10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J29" i="10"/>
  <c r="E29" i="10"/>
  <c r="O28" i="10"/>
  <c r="J28" i="10"/>
  <c r="E28" i="10"/>
  <c r="N60" i="9"/>
  <c r="I60" i="9"/>
  <c r="D60" i="9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O30" i="9"/>
  <c r="J30" i="9"/>
  <c r="E30" i="9"/>
  <c r="O29" i="9"/>
  <c r="J29" i="9"/>
  <c r="E29" i="9"/>
  <c r="O28" i="9"/>
  <c r="J28" i="9"/>
  <c r="E28" i="9"/>
  <c r="N60" i="8"/>
  <c r="I60" i="8"/>
  <c r="D60" i="8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E30" i="8"/>
  <c r="O29" i="8"/>
  <c r="J29" i="8"/>
  <c r="E29" i="8"/>
  <c r="O28" i="8"/>
  <c r="J28" i="8"/>
  <c r="E28" i="8"/>
  <c r="N60" i="7"/>
  <c r="I60" i="7"/>
  <c r="D60" i="7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E30" i="7"/>
  <c r="O29" i="7"/>
  <c r="J29" i="7"/>
  <c r="E29" i="7"/>
  <c r="O28" i="7"/>
  <c r="J28" i="7"/>
  <c r="E28" i="7"/>
  <c r="N60" i="6"/>
  <c r="I60" i="6"/>
  <c r="D60" i="6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E30" i="6"/>
  <c r="O29" i="6"/>
  <c r="J29" i="6"/>
  <c r="E29" i="6"/>
  <c r="O28" i="6"/>
  <c r="J28" i="6"/>
  <c r="E28" i="6"/>
  <c r="N60" i="5"/>
  <c r="I60" i="5"/>
  <c r="D60" i="5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E30" i="5"/>
  <c r="O29" i="5"/>
  <c r="J29" i="5"/>
  <c r="E29" i="5"/>
  <c r="O28" i="5"/>
  <c r="J28" i="5"/>
  <c r="E28" i="5"/>
  <c r="N60" i="4"/>
  <c r="I60" i="4"/>
  <c r="D60" i="4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E30" i="4"/>
  <c r="O29" i="4"/>
  <c r="J29" i="4"/>
  <c r="E29" i="4"/>
  <c r="O28" i="4"/>
  <c r="J28" i="4"/>
  <c r="E28" i="4"/>
  <c r="N60" i="3"/>
  <c r="I60" i="3"/>
  <c r="D60" i="3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E30" i="3"/>
  <c r="O29" i="3"/>
  <c r="J29" i="3"/>
  <c r="E29" i="3"/>
  <c r="O28" i="3"/>
  <c r="J28" i="3"/>
  <c r="E28" i="3"/>
  <c r="N60" i="2"/>
  <c r="I60" i="2"/>
  <c r="D60" i="2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E30" i="2"/>
  <c r="O29" i="2"/>
  <c r="J29" i="2"/>
  <c r="E29" i="2"/>
  <c r="O28" i="2"/>
  <c r="J28" i="2"/>
  <c r="E28" i="2"/>
  <c r="N60" i="1"/>
  <c r="I60" i="1"/>
  <c r="D60" i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E30" i="1"/>
  <c r="O29" i="1"/>
  <c r="J29" i="1"/>
  <c r="E29" i="1"/>
  <c r="O28" i="1"/>
  <c r="J28" i="1"/>
  <c r="E28" i="1"/>
  <c r="E60" i="2" l="1"/>
  <c r="J60" i="3"/>
  <c r="O60" i="4"/>
  <c r="E60" i="6"/>
  <c r="O60" i="8"/>
  <c r="E60" i="10"/>
  <c r="J60" i="11"/>
  <c r="O60" i="12"/>
  <c r="E60" i="14"/>
  <c r="J60" i="15"/>
  <c r="O60" i="16"/>
  <c r="E60" i="18"/>
  <c r="J60" i="19"/>
  <c r="O60" i="20"/>
  <c r="E60" i="35"/>
  <c r="J60" i="37"/>
  <c r="O60" i="37"/>
  <c r="E60" i="39"/>
  <c r="J60" i="41"/>
  <c r="O60" i="41"/>
  <c r="E60" i="43"/>
  <c r="J60" i="7"/>
  <c r="J60" i="43"/>
  <c r="O60" i="1"/>
  <c r="E60" i="3"/>
  <c r="J60" i="4"/>
  <c r="B64" i="4"/>
  <c r="C9" i="32" s="1"/>
  <c r="O60" i="5"/>
  <c r="E60" i="7"/>
  <c r="J60" i="8"/>
  <c r="B64" i="8"/>
  <c r="C13" i="32" s="1"/>
  <c r="O60" i="9"/>
  <c r="E60" i="11"/>
  <c r="J60" i="12"/>
  <c r="B64" i="12"/>
  <c r="C17" i="32" s="1"/>
  <c r="O60" i="13"/>
  <c r="E60" i="15"/>
  <c r="J60" i="16"/>
  <c r="B64" i="16"/>
  <c r="C21" i="32" s="1"/>
  <c r="O60" i="17"/>
  <c r="E60" i="19"/>
  <c r="B64" i="20"/>
  <c r="C25" i="32" s="1"/>
  <c r="J60" i="34"/>
  <c r="O60" i="34"/>
  <c r="E60" i="36"/>
  <c r="B64" i="37"/>
  <c r="J60" i="38"/>
  <c r="O60" i="38"/>
  <c r="E60" i="40"/>
  <c r="B64" i="41"/>
  <c r="J60" i="42"/>
  <c r="O60" i="42"/>
  <c r="E60" i="44"/>
  <c r="B64" i="3"/>
  <c r="C8" i="32" s="1"/>
  <c r="B64" i="7"/>
  <c r="C12" i="32" s="1"/>
  <c r="B64" i="11"/>
  <c r="C16" i="32" s="1"/>
  <c r="B64" i="15"/>
  <c r="C20" i="32" s="1"/>
  <c r="B64" i="19"/>
  <c r="C24" i="32" s="1"/>
  <c r="B64" i="36"/>
  <c r="B64" i="40"/>
  <c r="B64" i="44"/>
  <c r="J60" i="2"/>
  <c r="B64" i="2"/>
  <c r="C7" i="32" s="1"/>
  <c r="O60" i="3"/>
  <c r="E60" i="5"/>
  <c r="J60" i="6"/>
  <c r="B64" i="6"/>
  <c r="C11" i="32" s="1"/>
  <c r="O60" i="7"/>
  <c r="E60" i="9"/>
  <c r="J60" i="10"/>
  <c r="B64" i="10"/>
  <c r="C15" i="32" s="1"/>
  <c r="O60" i="11"/>
  <c r="E60" i="13"/>
  <c r="J60" i="14"/>
  <c r="B64" i="14"/>
  <c r="C19" i="32" s="1"/>
  <c r="O60" i="15"/>
  <c r="E60" i="17"/>
  <c r="J60" i="18"/>
  <c r="B64" i="18"/>
  <c r="C23" i="32" s="1"/>
  <c r="O60" i="19"/>
  <c r="E60" i="34"/>
  <c r="B64" i="35"/>
  <c r="J60" i="36"/>
  <c r="O60" i="36"/>
  <c r="E60" i="38"/>
  <c r="B64" i="39"/>
  <c r="J60" i="40"/>
  <c r="O60" i="40"/>
  <c r="E60" i="42"/>
  <c r="B64" i="43"/>
  <c r="J60" i="44"/>
  <c r="O60" i="44"/>
  <c r="E60" i="1"/>
  <c r="J60" i="1"/>
  <c r="B64" i="1"/>
  <c r="C6" i="32" s="1"/>
  <c r="O60" i="2"/>
  <c r="E60" i="4"/>
  <c r="J60" i="5"/>
  <c r="B64" i="5"/>
  <c r="C10" i="32" s="1"/>
  <c r="O60" i="6"/>
  <c r="E60" i="8"/>
  <c r="J60" i="9"/>
  <c r="B64" i="9"/>
  <c r="C14" i="32" s="1"/>
  <c r="O60" i="10"/>
  <c r="E60" i="12"/>
  <c r="J60" i="13"/>
  <c r="B64" i="13"/>
  <c r="C18" i="32" s="1"/>
  <c r="O60" i="14"/>
  <c r="E60" i="16"/>
  <c r="J60" i="17"/>
  <c r="B64" i="17"/>
  <c r="C22" i="32" s="1"/>
  <c r="O60" i="18"/>
  <c r="E60" i="20"/>
  <c r="J60" i="20"/>
  <c r="B64" i="34"/>
  <c r="J60" i="35"/>
  <c r="O60" i="35"/>
  <c r="E60" i="37"/>
  <c r="C64" i="37" s="1"/>
  <c r="B64" i="38"/>
  <c r="J60" i="39"/>
  <c r="O60" i="39"/>
  <c r="E60" i="41"/>
  <c r="B64" i="42"/>
  <c r="O60" i="43"/>
  <c r="D26" i="32"/>
  <c r="D30" i="32"/>
  <c r="D34" i="32"/>
  <c r="D33" i="32"/>
  <c r="C64" i="8" l="1"/>
  <c r="D13" i="32" s="1"/>
  <c r="C64" i="43"/>
  <c r="C64" i="16"/>
  <c r="D21" i="32" s="1"/>
  <c r="C64" i="38"/>
  <c r="C64" i="17"/>
  <c r="D22" i="32" s="1"/>
  <c r="C64" i="42"/>
  <c r="C64" i="34"/>
  <c r="C64" i="12"/>
  <c r="D17" i="32" s="1"/>
  <c r="C64" i="6"/>
  <c r="D11" i="32" s="1"/>
  <c r="C64" i="41"/>
  <c r="C64" i="4"/>
  <c r="D9" i="32" s="1"/>
  <c r="C64" i="13"/>
  <c r="D18" i="32" s="1"/>
  <c r="C64" i="35"/>
  <c r="C64" i="10"/>
  <c r="D15" i="32" s="1"/>
  <c r="C64" i="18"/>
  <c r="D23" i="32" s="1"/>
  <c r="C64" i="20"/>
  <c r="D25" i="32" s="1"/>
  <c r="C64" i="2"/>
  <c r="D7" i="32" s="1"/>
  <c r="C64" i="14"/>
  <c r="D19" i="32" s="1"/>
  <c r="C64" i="39"/>
  <c r="C64" i="1"/>
  <c r="D6" i="32" s="1"/>
  <c r="C64" i="9"/>
  <c r="D14" i="32" s="1"/>
  <c r="C64" i="15"/>
  <c r="D20" i="32" s="1"/>
  <c r="C64" i="5"/>
  <c r="D10" i="32" s="1"/>
  <c r="C64" i="44"/>
  <c r="C64" i="11"/>
  <c r="D16" i="32" s="1"/>
  <c r="C64" i="40"/>
  <c r="C64" i="7"/>
  <c r="D12" i="32" s="1"/>
  <c r="C64" i="36"/>
  <c r="C64" i="19"/>
  <c r="D24" i="32" s="1"/>
  <c r="C64" i="3"/>
  <c r="D8" i="32" s="1"/>
</calcChain>
</file>

<file path=xl/sharedStrings.xml><?xml version="1.0" encoding="utf-8"?>
<sst xmlns="http://schemas.openxmlformats.org/spreadsheetml/2006/main" count="1595" uniqueCount="170">
  <si>
    <t>APPENDIX - 1 (a)</t>
  </si>
  <si>
    <t>Format for the  Day-ahead Wheeling Schedule for each 15-minute time block of the day : 01-08-2020</t>
  </si>
  <si>
    <t>To</t>
  </si>
  <si>
    <t>TSTRANSCO State Load Dispatch Centre</t>
  </si>
  <si>
    <t>VIDYUT SOUDHA</t>
  </si>
  <si>
    <t>HYDERABAD - 500 082</t>
  </si>
  <si>
    <t>Fax No:040-23393616 / 66665136</t>
  </si>
  <si>
    <t>Date: 31-07-2020</t>
  </si>
  <si>
    <t xml:space="preserve"> </t>
  </si>
  <si>
    <t>Declared capacity for the day 01.08.2020</t>
  </si>
  <si>
    <t>Name of the Generator :  M/s The India Cements Limited</t>
  </si>
  <si>
    <t>Time block</t>
  </si>
  <si>
    <t>Available Capacity</t>
  </si>
  <si>
    <t>Address of the Generating Station:.</t>
  </si>
  <si>
    <t>M/s The India Cements Limited,Vishnupuram, Wadapally, Nalgonda Dist</t>
  </si>
  <si>
    <t>15 minutes</t>
  </si>
  <si>
    <t>16000 KW</t>
  </si>
  <si>
    <t xml:space="preserve">  </t>
  </si>
  <si>
    <t xml:space="preserve">DISCOM  :  TSCPDCL, HYDERABAD,   Entry point Voltage: 132KV,   </t>
  </si>
  <si>
    <t>NAME OF THE CONSUMER : 1. THE INDIA CEMENTS LIMITED, MALKAPUR., (CONSUMER NO: ICL RRS 708) TANDUR MANDAL, R.R.DIST</t>
  </si>
  <si>
    <t xml:space="preserve">                  </t>
  </si>
  <si>
    <t>Load schedule as given bellow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</si>
  <si>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</si>
  <si>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</si>
  <si>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</si>
  <si>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</si>
  <si>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</si>
  <si>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</si>
  <si>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STOA-Intrastate for the month of August 2020, Approval No.TSSLDC/05/TPOA/2020-21 Dated 28.07.2020.</t>
  </si>
  <si>
    <t>Signature of the OA Generator</t>
  </si>
  <si>
    <t xml:space="preserve"> / Scheduled Consumer/ OA Consumer</t>
  </si>
  <si>
    <t xml:space="preserve"> 01-08-2020</t>
  </si>
  <si>
    <t>Format for the  Day-ahead Wheeling Schedule for each 15-minute time block of the day : 02-08-2020</t>
  </si>
  <si>
    <t>Date: 01-08-2020</t>
  </si>
  <si>
    <t>Declared capacity for the day 02.08.2020</t>
  </si>
  <si>
    <t xml:space="preserve"> 02-08-2020</t>
  </si>
  <si>
    <t>Format for the  Day-ahead Wheeling Schedule for each 15-minute time block of the day : 03-08-2020</t>
  </si>
  <si>
    <t>Date: 02-08-2020</t>
  </si>
  <si>
    <t>Declared capacity for the day 03.08.2020</t>
  </si>
  <si>
    <t xml:space="preserve"> 03-08-2020</t>
  </si>
  <si>
    <t>Format for the  Day-ahead Wheeling Schedule for each 15-minute time block of the day : 04-08-2020</t>
  </si>
  <si>
    <t>Date: 03-08-2020</t>
  </si>
  <si>
    <t>Declared capacity for the day 04.08.2020</t>
  </si>
  <si>
    <t xml:space="preserve"> 04-08-2020</t>
  </si>
  <si>
    <t>Format for the  Day-ahead Wheeling Schedule for each 15-minute time block of the day : 05-08-2020</t>
  </si>
  <si>
    <t>Date: 04-08-2020</t>
  </si>
  <si>
    <t>Declared capacity for the day 05.08.2020</t>
  </si>
  <si>
    <t xml:space="preserve"> 05-08-2020</t>
  </si>
  <si>
    <t>Format for the  Day-ahead Wheeling Schedule for each 15-minute time block of the day : 06-08-2020</t>
  </si>
  <si>
    <t>Date: 05-08-2020</t>
  </si>
  <si>
    <t>Declared capacity for the day 06.08.2020</t>
  </si>
  <si>
    <t xml:space="preserve"> 06-08-2020</t>
  </si>
  <si>
    <t>Format for the  Day-ahead Wheeling Schedule for each 15-minute time block of the day : 07-08-2020</t>
  </si>
  <si>
    <t>Date: 06-08-2020</t>
  </si>
  <si>
    <t>Declared capacity for the day 07.08.2020</t>
  </si>
  <si>
    <t xml:space="preserve"> 07-08-2020</t>
  </si>
  <si>
    <t>Format for the  Day-ahead Wheeling Schedule for each 15-minute time block of the day : 08-08-2020</t>
  </si>
  <si>
    <t>Date: 07-08-2020</t>
  </si>
  <si>
    <t>Declared capacity for the day 08.08.2020</t>
  </si>
  <si>
    <t xml:space="preserve"> 08-08-2020</t>
  </si>
  <si>
    <t>Format for the  Day-ahead Wheeling Schedule for each 15-minute time block of the day : 09-08-2020</t>
  </si>
  <si>
    <t>Date: 08-08-2020</t>
  </si>
  <si>
    <t>Declared capacity for the day 09.08.2020</t>
  </si>
  <si>
    <t xml:space="preserve"> 09-08-2020</t>
  </si>
  <si>
    <t>Format for the  Day-ahead Wheeling Schedule for each 15-minute time block of the day : 10-08-2020</t>
  </si>
  <si>
    <t>Date: 09-08-2020</t>
  </si>
  <si>
    <t>Declared capacity for the day 10.08.2020</t>
  </si>
  <si>
    <t xml:space="preserve"> 10-08-2020</t>
  </si>
  <si>
    <t>Format for the  Day-ahead Wheeling Schedule for each 15-minute time block of the day : 11-08-2020</t>
  </si>
  <si>
    <t>Date: 10-08-2020</t>
  </si>
  <si>
    <t>Declared capacity for the day 11.08.2020</t>
  </si>
  <si>
    <t xml:space="preserve"> 11-08-2020</t>
  </si>
  <si>
    <t>Format for the  Day-ahead Wheeling Schedule for each 15-minute time block of the day : 12-08-2020</t>
  </si>
  <si>
    <t>Date: 11-08-2020</t>
  </si>
  <si>
    <t>Declared capacity for the day 12.08.2020</t>
  </si>
  <si>
    <t xml:space="preserve"> 12-08-2020</t>
  </si>
  <si>
    <t>Format for the  Day-ahead Wheeling Schedule for each 15-minute time block of the day : 13-08-2020</t>
  </si>
  <si>
    <t>Date: 12-08-2020</t>
  </si>
  <si>
    <t>Declared capacity for the day 13.08.2020</t>
  </si>
  <si>
    <t xml:space="preserve"> 13-08-2020</t>
  </si>
  <si>
    <t>Format for the  Day-ahead Wheeling Schedule for each 15-minute time block of the day : 14-08-2020</t>
  </si>
  <si>
    <t>Date: 13-08-2020</t>
  </si>
  <si>
    <t>Declared capacity for the day 14.08.2020</t>
  </si>
  <si>
    <t xml:space="preserve"> 14-08-2020</t>
  </si>
  <si>
    <t>Format for the  Day-ahead Wheeling Schedule for each 15-minute time block of the day : 15-08-2020</t>
  </si>
  <si>
    <t>Date: 14-08-2020</t>
  </si>
  <si>
    <t>Declared capacity for the day 15.08.2020</t>
  </si>
  <si>
    <t xml:space="preserve"> 15-08-2020</t>
  </si>
  <si>
    <t>Format for the  Day-ahead Wheeling Schedule for each 15-minute time block of the day : 16-08-2020</t>
  </si>
  <si>
    <t>Date: 15-08-2020</t>
  </si>
  <si>
    <t>Declared capacity for the day 16.08.2020</t>
  </si>
  <si>
    <t xml:space="preserve"> 16-08-2020</t>
  </si>
  <si>
    <t>Format for the  Day-ahead Wheeling Schedule for each 15-minute time block of the day : 17-08-2020</t>
  </si>
  <si>
    <t>Date: 16-08-2020</t>
  </si>
  <si>
    <t>Declared capacity for the day 17.08.2020</t>
  </si>
  <si>
    <t xml:space="preserve"> 17-08-2020</t>
  </si>
  <si>
    <t>Format for the  Day-ahead Wheeling Schedule for each 15-minute time block of the day : 18-08-2020</t>
  </si>
  <si>
    <t>Date: 17-08-2020</t>
  </si>
  <si>
    <t>Declared capacity for the day 18.08.2020</t>
  </si>
  <si>
    <t xml:space="preserve"> 18-08-2020</t>
  </si>
  <si>
    <t>Format for the  Day-ahead Wheeling Schedule for each 15-minute time block of the day : 19-08-2020</t>
  </si>
  <si>
    <t>Date: 18-08-2020</t>
  </si>
  <si>
    <t>Declared capacity for the day 19.08.2020</t>
  </si>
  <si>
    <t>000 KW</t>
  </si>
  <si>
    <t xml:space="preserve"> 19-08-2020</t>
  </si>
  <si>
    <t>Format for the  Day-ahead Wheeling Schedule for each 15-minute time block of the day : 20-08-2020</t>
  </si>
  <si>
    <t>Date: 19-08-2020</t>
  </si>
  <si>
    <t>Declared capacity for the day 20.08.2020</t>
  </si>
  <si>
    <t xml:space="preserve"> 20-08-2020</t>
  </si>
  <si>
    <t>Annexure</t>
  </si>
  <si>
    <t>Schedules of  M/s The India Cements Limited</t>
  </si>
  <si>
    <t>Date</t>
  </si>
  <si>
    <t>Energy at Entry point</t>
  </si>
  <si>
    <t>Energy at Exit point</t>
  </si>
  <si>
    <t>Spire.XLS for .NET</t>
  </si>
  <si>
    <t>e-iceblue Inc. 2002-2020 All rights reserved</t>
  </si>
  <si>
    <t>Home page</t>
  </si>
  <si>
    <t>https://www.e-iceblue.com</t>
  </si>
  <si>
    <t>Contact US</t>
  </si>
  <si>
    <t>mailto:support@e-iceblue.com</t>
  </si>
  <si>
    <t>Buy Now!</t>
  </si>
  <si>
    <t>https://www.e-iceblue.com/Buy/Spire.XLS.html</t>
  </si>
  <si>
    <t>Format for the  Day-ahead Wheeling Schedule for each 15-minute time block of the day : 21-08-2020</t>
  </si>
  <si>
    <t>Date: 20-08-2020</t>
  </si>
  <si>
    <t>Declared capacity for the day 21.08.2020</t>
  </si>
  <si>
    <t xml:space="preserve"> 21-08-2020</t>
  </si>
  <si>
    <t>Format for the  Day-ahead Wheeling Schedule for each 15-minute time block of the day : 22-08-2020</t>
  </si>
  <si>
    <t>Date: 21-08-2020</t>
  </si>
  <si>
    <t>Declared capacity for the day 22.08.2020</t>
  </si>
  <si>
    <t xml:space="preserve"> 22-08-2020</t>
  </si>
  <si>
    <t>Format for the  Day-ahead Wheeling Schedule for each 15-minute time block of the day : 23-08-2020</t>
  </si>
  <si>
    <t>Date: 22-08-2020</t>
  </si>
  <si>
    <t>Declared capacity for the day 23.08.2020</t>
  </si>
  <si>
    <t xml:space="preserve"> 23-08-2020</t>
  </si>
  <si>
    <t>Format for the  Day-ahead Wheeling Schedule for each 15-minute time block of the day : 24-08-2020</t>
  </si>
  <si>
    <t>Date: 23-08-2020</t>
  </si>
  <si>
    <t>Declared capacity for the day 24.08.2020</t>
  </si>
  <si>
    <t xml:space="preserve"> 24-08-2020</t>
  </si>
  <si>
    <t>Format for the  Day-ahead Wheeling Schedule for each 15-minute time block of the day : 25-08-2020</t>
  </si>
  <si>
    <t>Date: 24-08-2020</t>
  </si>
  <si>
    <t>Declared capacity for the day 25.08.2020</t>
  </si>
  <si>
    <t xml:space="preserve"> 25-08-2020</t>
  </si>
  <si>
    <t>Format for the  Day-ahead Wheeling Schedule for each 15-minute time block of the day : 26-08-2020</t>
  </si>
  <si>
    <t>Date: 25-08-2020</t>
  </si>
  <si>
    <t>Declared capacity for the day 26.08.2020</t>
  </si>
  <si>
    <t xml:space="preserve"> 26-08-2020</t>
  </si>
  <si>
    <t>Format for the  Day-ahead Wheeling Schedule for each 15-minute time block of the day : 27-08-2020</t>
  </si>
  <si>
    <t>Date: 26-08-2020</t>
  </si>
  <si>
    <t>Declared capacity for the day 27.08.2020</t>
  </si>
  <si>
    <t xml:space="preserve"> 27-08-2020</t>
  </si>
  <si>
    <t>Format for the  Day-ahead Wheeling Schedule for each 15-minute time block of the day : 28-08-2020</t>
  </si>
  <si>
    <t>Date: 27-08-2020</t>
  </si>
  <si>
    <t>Declared capacity for the day 28.08.2020</t>
  </si>
  <si>
    <t xml:space="preserve"> 28-08-2020</t>
  </si>
  <si>
    <t>Format for the  Day-ahead Wheeling Schedule for each 15-minute time block of the day : 29-08-2020</t>
  </si>
  <si>
    <t>Date: 28-08-2020</t>
  </si>
  <si>
    <t>Declared capacity for the day 29.08.2020</t>
  </si>
  <si>
    <t xml:space="preserve"> 29-08-2020</t>
  </si>
  <si>
    <t>Format for the  Day-ahead Wheeling Schedule for each 15-minute time block of the day : 30-08-2020</t>
  </si>
  <si>
    <t>Date: 29-08-2020</t>
  </si>
  <si>
    <t>Declared capacity for the day 30.08.2020</t>
  </si>
  <si>
    <t xml:space="preserve"> 30-08-2020</t>
  </si>
  <si>
    <t>Format for the  Day-ahead Wheeling Schedule for each 15-minute time block of the day : 31-08-2020</t>
  </si>
  <si>
    <t>Date: 30-08-2020</t>
  </si>
  <si>
    <t>Declared capacity for the day 31.08.2020</t>
  </si>
  <si>
    <t xml:space="preserve"> 31-08-2020</t>
  </si>
  <si>
    <t>Time</t>
  </si>
  <si>
    <t>Average</t>
  </si>
  <si>
    <t>Day Average</t>
  </si>
  <si>
    <t>Month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</si>
</sst>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;[Red]\(0.00\)"/>
  </numFmts>
  <fonts count="2296" x14ac:knownFonts="1">
    <font>
      <sz val="10"/>
      <name val="Tahom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name val="Arial"/>
      <family val="2"/>
    </font>
    <font>
      <sz val="10"/>
      <name val="Times New Roman Greek"/>
      <charset val="161"/>
    </font>
    <font>
      <u/>
      <sz val="10"/>
      <name val="Arial"/>
      <family val="2"/>
    </font>
    <font>
      <b/>
      <sz val="10"/>
      <name val="Times New Roman Greek"/>
      <charset val="161"/>
    </font>
    <font>
      <sz val="10"/>
      <name val="Arial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u/>
      <sz val="10"/>
      <color indexed="12"/>
      <name val="Tahoma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ahoma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39997558519241921"/>
        <bgColor indexed="65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9">
    <xf numFmtId="0" fontId="0" fillId="2" borderId="0"/>
    <xf numFmtId="0" fontId="105" fillId="2" borderId="0" applyAlignment="0"/>
    <xf numFmtId="0" fontId="2279" fillId="2" borderId="0" applyNumberFormat="0" applyFill="0" applyBorder="0" applyAlignment="0" applyProtection="0"/>
    <xf numFmtId="0" fontId="2280" fillId="2" borderId="13" applyNumberFormat="0" applyFill="0" applyAlignment="0" applyProtection="0"/>
    <xf numFmtId="0" fontId="2281" fillId="2" borderId="14" applyNumberFormat="0" applyFill="0" applyAlignment="0" applyProtection="0"/>
    <xf numFmtId="0" fontId="2282" fillId="2" borderId="15" applyNumberFormat="0" applyFill="0" applyAlignment="0" applyProtection="0"/>
    <xf numFmtId="0" fontId="2282" fillId="2" borderId="0" applyNumberFormat="0" applyFill="0" applyBorder="0" applyAlignment="0" applyProtection="0"/>
    <xf numFmtId="0" fontId="2285" fillId="2" borderId="16" applyNumberFormat="0" applyFill="0" applyAlignment="0" applyProtection="0"/>
    <xf numFmtId="0" fontId="2287" fillId="2" borderId="0" applyNumberFormat="0" applyFill="0" applyBorder="0" applyAlignment="0" applyProtection="0"/>
    <xf numFmtId="0" fontId="3" fillId="7" borderId="18" applyNumberFormat="0" applyFont="0" applyAlignment="0" applyProtection="0"/>
    <xf numFmtId="0" fontId="2288" fillId="2" borderId="0" applyNumberFormat="0" applyFill="0" applyBorder="0" applyAlignment="0" applyProtection="0"/>
    <xf numFmtId="1" fontId="2134" fillId="2" borderId="7" xfId="0" applyNumberFormat="1" applyFont="1" applyBorder="1" applyAlignment="1"/>
    <xf numFmtId="1" fontId="0" fillId="2" borderId="0" xfId="0" applyNumberFormat="1"/>
    <xf numFmtId="2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57" fillId="2" borderId="0" xfId="0" applyFont="1" applyBorder="1" applyAlignment="1"/>
    <xf numFmtId="0" fontId="5" fillId="2" borderId="8" xfId="0" applyNumberFormat="1" applyFont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0" fontId="2157" fillId="2" borderId="5" xfId="0" applyFont="1" applyBorder="1" applyAlignment="1"/>
    <xf numFmtId="0" fontId="5" fillId="2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2159" fillId="2" borderId="12" xfId="0" applyFont="1" applyBorder="1" applyAlignment="1"/>
    <xf numFmtId="0" fontId="5" fillId="2" borderId="8" xfId="0" applyFont="1" applyFill="1" applyBorder="1" applyAlignment="1">
      <alignment horizontal="center"/>
    </xf>
    <xf numFmtId="0" fontId="2134" fillId="2" borderId="5" xfId="0" applyNumberFormat="1" applyFont="1" applyBorder="1" applyAlignment="1">
      <alignment horizontal="center"/>
    </xf>
    <xf numFmtId="0" fontId="2134" fillId="2" borderId="4" xfId="0" applyNumberFormat="1" applyFont="1" applyBorder="1" applyAlignment="1">
      <alignment horizontal="center"/>
    </xf>
    <xf numFmtId="0" fontId="2134" fillId="2" borderId="7" xfId="0" applyNumberFormat="1" applyFont="1" applyBorder="1" applyAlignment="1">
      <alignment horizontal="center"/>
    </xf>
    <xf numFmtId="0" fontId="0" fillId="2" borderId="4" xfId="0" applyBorder="1" applyAlignment="1">
      <alignment horizontal="center"/>
    </xf>
    <xf numFmtId="0" fontId="0" fillId="2" borderId="0" xfId="0" applyAlignment="1">
      <alignment horizontal="center"/>
    </xf>
    <xf numFmtId="0" fontId="2134" fillId="2" borderId="7" xfId="0" applyNumberFormat="1" applyFont="1" applyBorder="1" applyAlignment="1">
      <alignment horizontal="center"/>
    </xf>
    <xf numFmtId="0" fontId="0" fillId="2" borderId="0" xfId="0" applyAlignment="1">
      <alignment horizontal="center"/>
    </xf>
    <xf numFmtId="0" fontId="2289" fillId="34" borderId="0" applyNumberFormat="0" applyBorder="0" applyAlignment="0" applyProtection="0"/>
    <xf numFmtId="0" fontId="1" fillId="33" borderId="0" applyNumberFormat="0" applyBorder="0" applyAlignment="0" applyProtection="0"/>
    <xf numFmtId="0" fontId="1" fillId="32" borderId="0" applyNumberFormat="0" applyBorder="0" applyAlignment="0" applyProtection="0"/>
    <xf numFmtId="0" fontId="2289" fillId="31" borderId="0" applyNumberFormat="0" applyBorder="0" applyAlignment="0" applyProtection="0"/>
    <xf numFmtId="0" fontId="2289" fillId="30" borderId="0" applyNumberFormat="0" applyBorder="0" applyAlignment="0" applyProtection="0"/>
    <xf numFmtId="0" fontId="2289" fillId="29" borderId="0" applyNumberFormat="0" applyBorder="0" applyAlignment="0" applyProtection="0"/>
    <xf numFmtId="0" fontId="1" fillId="28" borderId="0" applyNumberFormat="0" applyBorder="0" applyAlignment="0" applyProtection="0"/>
    <xf numFmtId="0" fontId="2289" fillId="27" borderId="0" applyNumberFormat="0" applyBorder="0" applyAlignment="0" applyProtection="0"/>
    <xf numFmtId="0" fontId="1" fillId="26" borderId="0" applyNumberFormat="0" applyBorder="0" applyAlignment="0" applyProtection="0"/>
    <xf numFmtId="0" fontId="2295" fillId="0" borderId="21" applyNumberFormat="0" applyFill="0" applyAlignment="0" applyProtection="0"/>
    <xf numFmtId="0" fontId="2288" fillId="0" borderId="0" applyNumberFormat="0" applyFill="0" applyBorder="0" applyAlignment="0" applyProtection="0"/>
    <xf numFmtId="0" fontId="2290" fillId="7" borderId="18" applyNumberFormat="0" applyFont="0" applyAlignment="0" applyProtection="0"/>
    <xf numFmtId="0" fontId="2287" fillId="0" borderId="0" applyNumberFormat="0" applyFill="0" applyBorder="0" applyAlignment="0" applyProtection="0"/>
    <xf numFmtId="0" fontId="2285" fillId="0" borderId="16" applyNumberFormat="0" applyFill="0" applyAlignment="0" applyProtection="0"/>
    <xf numFmtId="0" fontId="2294" fillId="25" borderId="19" applyNumberFormat="0" applyAlignment="0" applyProtection="0"/>
    <xf numFmtId="0" fontId="2293" fillId="25" borderId="20" applyNumberFormat="0" applyAlignment="0" applyProtection="0"/>
    <xf numFmtId="0" fontId="2292" fillId="24" borderId="19" applyNumberFormat="0" applyAlignment="0" applyProtection="0"/>
    <xf numFmtId="0" fontId="2291" fillId="23" borderId="0" applyNumberFormat="0" applyBorder="0" applyAlignment="0" applyProtection="0"/>
    <xf numFmtId="0" fontId="2282" fillId="0" borderId="0" applyNumberFormat="0" applyFill="0" applyBorder="0" applyAlignment="0" applyProtection="0"/>
    <xf numFmtId="0" fontId="2282" fillId="0" borderId="15" applyNumberFormat="0" applyFill="0" applyAlignment="0" applyProtection="0"/>
    <xf numFmtId="0" fontId="2281" fillId="0" borderId="14" applyNumberFormat="0" applyFill="0" applyAlignment="0" applyProtection="0"/>
    <xf numFmtId="0" fontId="2280" fillId="0" borderId="13" applyNumberFormat="0" applyFill="0" applyAlignment="0" applyProtection="0"/>
    <xf numFmtId="0" fontId="2279" fillId="0" borderId="0" applyNumberFormat="0" applyFill="0" applyBorder="0" applyAlignment="0" applyProtection="0"/>
    <xf numFmtId="9" fontId="2290" fillId="0" borderId="0" applyFont="0" applyFill="0" applyBorder="0" applyAlignment="0" applyProtection="0"/>
    <xf numFmtId="42" fontId="2290" fillId="0" borderId="0" applyFont="0" applyFill="0" applyBorder="0" applyAlignment="0" applyProtection="0"/>
    <xf numFmtId="44" fontId="2290" fillId="0" borderId="0" applyFont="0" applyFill="0" applyBorder="0" applyAlignment="0" applyProtection="0"/>
    <xf numFmtId="41" fontId="2290" fillId="0" borderId="0" applyFont="0" applyFill="0" applyBorder="0" applyAlignment="0" applyProtection="0"/>
    <xf numFmtId="43" fontId="2290" fillId="0" borderId="0" applyFont="0" applyFill="0" applyBorder="0" applyAlignment="0" applyProtection="0"/>
    <xf numFmtId="0" fontId="3" fillId="2" borderId="0"/>
    <xf numFmtId="0" fontId="2289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2289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7" borderId="0" applyNumberFormat="0" applyBorder="0" applyAlignment="0" applyProtection="0"/>
    <xf numFmtId="0" fontId="2289" fillId="16" borderId="0" applyNumberFormat="0" applyBorder="0" applyAlignment="0" applyProtection="0"/>
    <xf numFmtId="0" fontId="2289" fillId="15" borderId="0" applyNumberFormat="0" applyBorder="0" applyAlignment="0" applyProtection="0"/>
    <xf numFmtId="0" fontId="2289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2" fillId="11" borderId="0" applyNumberFormat="0" applyBorder="0" applyAlignment="0" applyProtection="0"/>
    <xf numFmtId="0" fontId="2289" fillId="10" borderId="0" applyNumberFormat="0" applyBorder="0" applyAlignment="0" applyProtection="0"/>
    <xf numFmtId="0" fontId="2" fillId="9" borderId="0" applyNumberFormat="0" applyBorder="0" applyAlignment="0" applyProtection="0"/>
    <xf numFmtId="0" fontId="2289" fillId="8" borderId="0" applyNumberFormat="0" applyBorder="0" applyAlignment="0" applyProtection="0"/>
    <xf numFmtId="0" fontId="2286" fillId="6" borderId="17" applyNumberFormat="0" applyAlignment="0" applyProtection="0"/>
    <xf numFmtId="0" fontId="2284" fillId="5" borderId="0" applyNumberFormat="0" applyBorder="0" applyAlignment="0" applyProtection="0"/>
    <xf numFmtId="0" fontId="2283" fillId="4" borderId="0" applyNumberFormat="0" applyBorder="0" applyAlignment="0" applyProtection="0"/>
    <xf numFmtId="1" fontId="2123" fillId="2" borderId="0" xfId="0" applyNumberFormat="1" applyFont="1" applyBorder="1"/>
  </cellStyleXfs>
  <cellXfs count="10706">
    <xf numFmtId="0" fontId="0" fillId="2" borderId="0" xfId="0"/>
    <xf numFmtId="1" fontId="8" fillId="2" borderId="8" xfId="2" applyNumberFormat="1" applyFont="1" applyBorder="1" applyAlignment="1">
      <alignment horizontal="center"/>
    </xf>
    <xf numFmtId="1" fontId="9" fillId="2" borderId="13" xfId="3" applyNumberFormat="1" applyFont="1"/>
    <xf numFmtId="1" fontId="9" fillId="2" borderId="14" xfId="4" applyNumberFormat="1" applyFont="1"/>
    <xf numFmtId="1" fontId="9" fillId="2" borderId="15" xfId="5" applyNumberFormat="1" applyFont="1"/>
    <xf numFmtId="0" fontId="9" fillId="2" borderId="0" xfId="6" applyFont="1"/>
    <xf numFmtId="1" fontId="9" fillId="2" borderId="0" xfId="6" applyNumberFormat="1" applyFont="1"/>
    <xf numFmtId="1" fontId="9" fillId="4" borderId="0" xfId="87" applyNumberFormat="1" applyFont="1"/>
    <xf numFmtId="1" fontId="9" fillId="5" borderId="0" xfId="86" applyNumberFormat="1" applyFont="1"/>
    <xf numFmtId="1" fontId="9" fillId="2" borderId="16" xfId="7" applyNumberFormat="1" applyFont="1"/>
    <xf numFmtId="1" fontId="9" fillId="6" borderId="17" xfId="85" applyNumberFormat="1" applyFont="1"/>
    <xf numFmtId="1" fontId="9" fillId="2" borderId="0" xfId="8" applyNumberFormat="1" applyFont="1"/>
    <xf numFmtId="1" fontId="9" fillId="7" borderId="18" xfId="9" applyNumberFormat="1" applyFont="1"/>
    <xf numFmtId="1" fontId="9" fillId="2" borderId="0" xfId="10" applyNumberFormat="1" applyFont="1"/>
    <xf numFmtId="1" fontId="9" fillId="8" borderId="0" xfId="84" applyNumberFormat="1" applyFont="1"/>
    <xf numFmtId="1" fontId="9" fillId="9" borderId="0" xfId="83" applyNumberFormat="1" applyFont="1"/>
    <xf numFmtId="1" fontId="9" fillId="10" borderId="0" xfId="82" applyNumberFormat="1" applyFont="1"/>
    <xf numFmtId="1" fontId="9" fillId="11" borderId="0" xfId="81" applyNumberFormat="1" applyFont="1"/>
    <xf numFmtId="1" fontId="9" fillId="12" borderId="0" xfId="80" applyNumberFormat="1" applyFont="1"/>
    <xf numFmtId="0" fontId="10" fillId="13" borderId="10" xfId="79" applyFont="1" applyBorder="1"/>
    <xf numFmtId="1" fontId="10" fillId="13" borderId="12" xfId="79" applyNumberFormat="1" applyFont="1" applyBorder="1"/>
    <xf numFmtId="0" fontId="10" fillId="13" borderId="12" xfId="79" applyFont="1" applyBorder="1" applyAlignment="1">
      <alignment horizontal="center"/>
    </xf>
    <xf numFmtId="0" fontId="10" fillId="13" borderId="12" xfId="79" applyFont="1" applyBorder="1"/>
    <xf numFmtId="0" fontId="10" fillId="13" borderId="11" xfId="79" applyFont="1" applyBorder="1"/>
    <xf numFmtId="0" fontId="10" fillId="14" borderId="5" xfId="78" applyFont="1" applyBorder="1"/>
    <xf numFmtId="1" fontId="10" fillId="14" borderId="0" xfId="78" applyNumberFormat="1" applyFont="1" applyBorder="1"/>
    <xf numFmtId="0" fontId="10" fillId="14" borderId="0" xfId="78" applyFont="1" applyBorder="1" applyAlignment="1">
      <alignment horizontal="center"/>
    </xf>
    <xf numFmtId="0" fontId="10" fillId="14" borderId="0" xfId="78" applyFont="1" applyBorder="1"/>
    <xf numFmtId="0" fontId="10" fillId="14" borderId="4" xfId="78" applyFont="1" applyBorder="1"/>
    <xf numFmtId="0" fontId="10" fillId="15" borderId="5" xfId="77" applyFont="1" applyBorder="1"/>
    <xf numFmtId="0" fontId="10" fillId="15" borderId="0" xfId="77" applyFont="1" applyBorder="1"/>
    <xf numFmtId="0" fontId="10" fillId="15" borderId="0" xfId="77" applyFont="1" applyBorder="1" applyAlignment="1">
      <alignment horizontal="center"/>
    </xf>
    <xf numFmtId="0" fontId="10" fillId="15" borderId="4" xfId="77" applyFont="1" applyBorder="1" applyAlignment="1">
      <alignment horizontal="center"/>
    </xf>
    <xf numFmtId="0" fontId="10" fillId="16" borderId="5" xfId="76" applyFont="1" applyBorder="1"/>
    <xf numFmtId="1" fontId="10" fillId="16" borderId="0" xfId="76" applyNumberFormat="1" applyFont="1" applyBorder="1"/>
    <xf numFmtId="0" fontId="10" fillId="16" borderId="0" xfId="76" applyFont="1" applyBorder="1" applyAlignment="1">
      <alignment horizontal="center"/>
    </xf>
    <xf numFmtId="0" fontId="10" fillId="16" borderId="0" xfId="76" applyFont="1" applyBorder="1"/>
    <xf numFmtId="0" fontId="8" fillId="16" borderId="4" xfId="76" applyFont="1" applyBorder="1"/>
    <xf numFmtId="0" fontId="10" fillId="17" borderId="5" xfId="75" applyFont="1" applyBorder="1"/>
    <xf numFmtId="0" fontId="10" fillId="17" borderId="0" xfId="75" applyFont="1" applyBorder="1" applyAlignment="1">
      <alignment horizontal="center"/>
    </xf>
    <xf numFmtId="0" fontId="10" fillId="17" borderId="0" xfId="75" applyFont="1" applyBorder="1"/>
    <xf numFmtId="0" fontId="10" fillId="17" borderId="4" xfId="75" applyFont="1" applyBorder="1"/>
    <xf numFmtId="0" fontId="10" fillId="18" borderId="5" xfId="74" applyFont="1" applyBorder="1"/>
    <xf numFmtId="1" fontId="10" fillId="18" borderId="0" xfId="74" applyNumberFormat="1" applyFont="1" applyBorder="1"/>
    <xf numFmtId="0" fontId="10" fillId="18" borderId="0" xfId="74" applyFont="1" applyBorder="1" applyAlignment="1">
      <alignment horizontal="center"/>
    </xf>
    <xf numFmtId="0" fontId="10" fillId="18" borderId="0" xfId="74" applyFont="1" applyBorder="1"/>
    <xf numFmtId="0" fontId="4" fillId="18" borderId="4" xfId="74" applyFont="1" applyBorder="1"/>
    <xf numFmtId="0" fontId="10" fillId="19" borderId="5" xfId="73" applyFont="1" applyBorder="1"/>
    <xf numFmtId="1" fontId="10" fillId="19" borderId="8" xfId="73" applyNumberFormat="1" applyFont="1" applyBorder="1" applyAlignment="1">
      <alignment horizontal="center"/>
    </xf>
    <xf numFmtId="1" fontId="8" fillId="19" borderId="8" xfId="73" applyNumberFormat="1" applyFont="1" applyBorder="1" applyAlignment="1">
      <alignment horizontal="center"/>
    </xf>
    <xf numFmtId="2" fontId="5" fillId="19" borderId="8" xfId="73" applyNumberFormat="1" applyFont="1" applyBorder="1" applyAlignment="1">
      <alignment horizontal="center"/>
    </xf>
    <xf numFmtId="0" fontId="10" fillId="20" borderId="5" xfId="72" applyFont="1" applyBorder="1"/>
    <xf numFmtId="2" fontId="5" fillId="20" borderId="8" xfId="72" applyNumberFormat="1" applyFont="1" applyBorder="1" applyAlignment="1">
      <alignment horizontal="center"/>
    </xf>
    <xf numFmtId="1" fontId="10" fillId="20" borderId="8" xfId="72" applyNumberFormat="1" applyFont="1" applyBorder="1" applyAlignment="1">
      <alignment horizontal="center"/>
    </xf>
    <xf numFmtId="1" fontId="8" fillId="20" borderId="8" xfId="72" applyNumberFormat="1" applyFont="1" applyBorder="1" applyAlignment="1">
      <alignment horizontal="center"/>
    </xf>
    <xf numFmtId="0" fontId="5" fillId="20" borderId="8" xfId="72" applyFont="1" applyBorder="1" applyAlignment="1">
      <alignment horizontal="center"/>
    </xf>
    <xf numFmtId="0" fontId="10" fillId="21" borderId="5" xfId="71" applyFont="1" applyBorder="1"/>
    <xf numFmtId="1" fontId="10" fillId="21" borderId="8" xfId="71" applyNumberFormat="1" applyFont="1" applyBorder="1" applyAlignment="1">
      <alignment horizontal="center"/>
    </xf>
    <xf numFmtId="1" fontId="8" fillId="21" borderId="8" xfId="71" applyNumberFormat="1" applyFont="1" applyBorder="1" applyAlignment="1">
      <alignment horizontal="center"/>
    </xf>
    <xf numFmtId="2" fontId="5" fillId="21" borderId="8" xfId="71" applyNumberFormat="1" applyFont="1" applyBorder="1" applyAlignment="1">
      <alignment horizontal="center"/>
    </xf>
    <xf numFmtId="0" fontId="10" fillId="22" borderId="5" xfId="70" applyFont="1" applyBorder="1"/>
    <xf numFmtId="2" fontId="5" fillId="22" borderId="8" xfId="70" applyNumberFormat="1" applyFont="1" applyBorder="1" applyAlignment="1">
      <alignment horizontal="center"/>
    </xf>
    <xf numFmtId="1" fontId="10" fillId="22" borderId="8" xfId="70" applyNumberFormat="1" applyFont="1" applyBorder="1" applyAlignment="1">
      <alignment horizontal="center"/>
    </xf>
    <xf numFmtId="1" fontId="8" fillId="22" borderId="8" xfId="70" applyNumberFormat="1" applyFont="1" applyBorder="1" applyAlignment="1">
      <alignment horizontal="center"/>
    </xf>
    <xf numFmtId="0" fontId="5" fillId="22" borderId="8" xfId="70" applyFont="1" applyBorder="1" applyAlignment="1">
      <alignment horizontal="center"/>
    </xf>
    <xf numFmtId="0" fontId="2272" fillId="2" borderId="5" xfId="64" applyFont="1" applyBorder="1" applyAlignment="1"/>
    <xf numFmtId="0" fontId="2271" fillId="2" borderId="5" xfId="63" applyFont="1" applyBorder="1" applyAlignment="1"/>
    <xf numFmtId="0" fontId="2266" fillId="2" borderId="5" xfId="58" applyFont="1" applyBorder="1" applyAlignment="1"/>
    <xf numFmtId="0" fontId="2265" fillId="2" borderId="5" xfId="57" applyFont="1" applyBorder="1" applyAlignment="1"/>
    <xf numFmtId="0" fontId="2263" fillId="2" borderId="5" xfId="55" applyFont="1" applyBorder="1" applyAlignment="1"/>
    <xf numFmtId="0" fontId="2260" fillId="2" borderId="5" xfId="52" applyFont="1" applyBorder="1" applyAlignment="1"/>
    <xf numFmtId="0" fontId="2260" fillId="2" borderId="0" xfId="52" applyFont="1" applyBorder="1" applyAlignment="1"/>
    <xf numFmtId="0" fontId="2260" fillId="2" borderId="4" xfId="52" applyFont="1" applyBorder="1" applyAlignment="1"/>
    <xf numFmtId="0" fontId="2258" fillId="2" borderId="5" xfId="50" applyNumberFormat="1" applyFont="1" applyBorder="1" applyAlignment="1"/>
    <xf numFmtId="0" fontId="2258" fillId="2" borderId="7" xfId="50" applyNumberFormat="1" applyFont="1" applyBorder="1" applyAlignment="1"/>
    <xf numFmtId="0" fontId="2258" fillId="2" borderId="0" xfId="50" applyNumberFormat="1" applyFont="1" applyBorder="1" applyAlignment="1">
      <alignment horizontal="center"/>
    </xf>
    <xf numFmtId="0" fontId="2258" fillId="2" borderId="0" xfId="50" applyNumberFormat="1" applyFont="1" applyBorder="1" applyAlignment="1"/>
    <xf numFmtId="0" fontId="2258" fillId="2" borderId="4" xfId="50" applyNumberFormat="1" applyFont="1" applyBorder="1" applyAlignment="1"/>
    <xf numFmtId="0" fontId="2257" fillId="2" borderId="5" xfId="49" applyNumberFormat="1" applyFont="1" applyBorder="1" applyAlignment="1"/>
    <xf numFmtId="0" fontId="2257" fillId="2" borderId="3" xfId="49" applyNumberFormat="1" applyFont="1" applyBorder="1" applyAlignment="1">
      <alignment horizontal="center" wrapText="1"/>
    </xf>
    <xf numFmtId="0" fontId="2257" fillId="2" borderId="6" xfId="49" applyNumberFormat="1" applyFont="1" applyBorder="1" applyAlignment="1">
      <alignment horizontal="center"/>
    </xf>
    <xf numFmtId="0" fontId="2257" fillId="2" borderId="0" xfId="49" applyNumberFormat="1" applyFont="1" applyBorder="1" applyAlignment="1">
      <alignment horizontal="center"/>
    </xf>
    <xf numFmtId="0" fontId="2257" fillId="2" borderId="0" xfId="49" applyNumberFormat="1" applyFont="1" applyBorder="1" applyAlignment="1"/>
    <xf numFmtId="0" fontId="4" fillId="2" borderId="4" xfId="49" applyNumberFormat="1" applyFont="1" applyBorder="1" applyAlignment="1"/>
    <xf numFmtId="0" fontId="2256" fillId="2" borderId="5" xfId="48" applyFont="1" applyBorder="1" applyAlignment="1"/>
    <xf numFmtId="0" fontId="4" fillId="2" borderId="0" xfId="48" applyFont="1" applyBorder="1" applyAlignment="1"/>
    <xf numFmtId="0" fontId="2256" fillId="2" borderId="0" xfId="48" applyFont="1" applyBorder="1" applyAlignment="1"/>
    <xf numFmtId="0" fontId="4" fillId="2" borderId="4" xfId="48" applyFont="1" applyBorder="1" applyAlignment="1"/>
    <xf numFmtId="0" fontId="2255" fillId="2" borderId="5" xfId="47" applyFont="1" applyBorder="1" applyAlignment="1"/>
    <xf numFmtId="0" fontId="2255" fillId="2" borderId="0" xfId="47" applyFont="1" applyBorder="1" applyAlignment="1"/>
    <xf numFmtId="0" fontId="4" fillId="2" borderId="4" xfId="47" applyFont="1" applyBorder="1" applyAlignment="1"/>
    <xf numFmtId="0" fontId="2254" fillId="2" borderId="5" xfId="46" applyFont="1" applyBorder="1" applyAlignment="1"/>
    <xf numFmtId="1" fontId="8" fillId="2" borderId="8" xfId="45" applyNumberFormat="1" applyFont="1" applyFill="1" applyBorder="1" applyAlignment="1">
      <alignment horizontal="center"/>
    </xf>
    <xf numFmtId="1" fontId="2253" fillId="2" borderId="0" xfId="43" applyNumberFormat="1" applyFont="1" applyBorder="1" applyAlignment="1"/>
    <xf numFmtId="1" fontId="2252" fillId="2" borderId="0" xfId="42" applyNumberFormat="1" applyFont="1" applyFill="1" applyBorder="1" applyAlignment="1"/>
    <xf numFmtId="0" fontId="2251" fillId="2" borderId="0" xfId="41" applyFont="1" applyBorder="1"/>
    <xf numFmtId="1" fontId="2251" fillId="2" borderId="0" xfId="41" applyNumberFormat="1" applyFont="1" applyBorder="1"/>
    <xf numFmtId="1" fontId="2250" fillId="2" borderId="0" xfId="40" applyNumberFormat="1" applyFont="1" applyAlignment="1"/>
    <xf numFmtId="1" fontId="2249" fillId="2" borderId="0" xfId="39" applyNumberFormat="1" applyFont="1" applyBorder="1" applyAlignment="1"/>
    <xf numFmtId="1" fontId="2248" fillId="2" borderId="0" xfId="38" applyNumberFormat="1" applyFont="1" applyBorder="1"/>
    <xf numFmtId="1" fontId="2247" fillId="2" borderId="0" xfId="37" applyNumberFormat="1" applyFont="1" applyBorder="1"/>
    <xf numFmtId="1" fontId="2246" fillId="2" borderId="0" xfId="36" applyNumberFormat="1" applyFont="1" applyBorder="1" applyAlignment="1"/>
    <xf numFmtId="1" fontId="2245" fillId="2" borderId="0" xfId="35" applyNumberFormat="1" applyFont="1" applyBorder="1"/>
    <xf numFmtId="1" fontId="2243" fillId="2" borderId="0" xfId="33" applyNumberFormat="1" applyFont="1" applyBorder="1"/>
    <xf numFmtId="1" fontId="2242" fillId="2" borderId="0" xfId="32" applyNumberFormat="1" applyFont="1" applyAlignment="1"/>
    <xf numFmtId="0" fontId="2240" fillId="2" borderId="5" xfId="30" applyFont="1" applyBorder="1" applyAlignment="1"/>
    <xf numFmtId="1" fontId="2240" fillId="2" borderId="0" xfId="30" applyNumberFormat="1" applyFont="1" applyBorder="1" applyAlignment="1"/>
    <xf numFmtId="0" fontId="2240" fillId="2" borderId="0" xfId="30" applyFont="1" applyBorder="1" applyAlignment="1"/>
    <xf numFmtId="0" fontId="2240" fillId="2" borderId="4" xfId="30" applyFont="1" applyBorder="1" applyAlignment="1"/>
    <xf numFmtId="0" fontId="2239" fillId="2" borderId="5" xfId="29" applyFont="1" applyBorder="1" applyAlignment="1"/>
    <xf numFmtId="0" fontId="2239" fillId="2" borderId="0" xfId="29" applyFont="1" applyBorder="1" applyAlignment="1"/>
    <xf numFmtId="0" fontId="2238" fillId="2" borderId="5" xfId="28" applyFont="1" applyBorder="1" applyAlignment="1"/>
    <xf numFmtId="1" fontId="2238" fillId="2" borderId="0" xfId="28" applyNumberFormat="1" applyFont="1" applyBorder="1" applyAlignment="1"/>
    <xf numFmtId="0" fontId="2238" fillId="2" borderId="0" xfId="28" applyFont="1" applyBorder="1" applyAlignment="1"/>
    <xf numFmtId="0" fontId="8" fillId="2" borderId="4" xfId="28" applyFont="1" applyBorder="1" applyAlignment="1"/>
    <xf numFmtId="0" fontId="2234" fillId="2" borderId="5" xfId="24" applyNumberFormat="1" applyFont="1" applyBorder="1"/>
    <xf numFmtId="0" fontId="5" fillId="2" borderId="8" xfId="24" applyNumberFormat="1" applyFont="1" applyFill="1" applyBorder="1" applyAlignment="1">
      <alignment horizontal="center"/>
    </xf>
    <xf numFmtId="0" fontId="5" fillId="3" borderId="8" xfId="24" applyNumberFormat="1" applyFont="1" applyFill="1" applyBorder="1" applyAlignment="1">
      <alignment horizontal="center"/>
    </xf>
    <xf numFmtId="0" fontId="2233" fillId="2" borderId="5" xfId="23" applyNumberFormat="1" applyFont="1" applyFill="1" applyBorder="1" applyAlignment="1"/>
    <xf numFmtId="1" fontId="2233" fillId="2" borderId="8" xfId="23" applyNumberFormat="1" applyFont="1" applyFill="1" applyBorder="1" applyAlignment="1">
      <alignment horizontal="center"/>
    </xf>
    <xf numFmtId="1" fontId="8" fillId="2" borderId="8" xfId="23" applyNumberFormat="1" applyFont="1" applyFill="1" applyBorder="1" applyAlignment="1">
      <alignment horizontal="center"/>
    </xf>
    <xf numFmtId="0" fontId="5" fillId="2" borderId="8" xfId="23" applyNumberFormat="1" applyFont="1" applyFill="1" applyBorder="1" applyAlignment="1">
      <alignment horizontal="center"/>
    </xf>
    <xf numFmtId="0" fontId="5" fillId="3" borderId="8" xfId="23" applyNumberFormat="1" applyFont="1" applyFill="1" applyBorder="1" applyAlignment="1">
      <alignment horizontal="center"/>
    </xf>
    <xf numFmtId="0" fontId="2231" fillId="2" borderId="5" xfId="21" applyFont="1" applyBorder="1" applyAlignment="1"/>
    <xf numFmtId="0" fontId="2229" fillId="2" borderId="5" xfId="19" applyNumberFormat="1" applyFont="1" applyBorder="1"/>
    <xf numFmtId="0" fontId="5" fillId="2" borderId="8" xfId="19" applyNumberFormat="1" applyFont="1" applyBorder="1" applyAlignment="1">
      <alignment horizontal="center"/>
    </xf>
    <xf numFmtId="0" fontId="5" fillId="3" borderId="8" xfId="19" applyNumberFormat="1" applyFont="1" applyFill="1" applyBorder="1" applyAlignment="1">
      <alignment horizontal="center"/>
    </xf>
    <xf numFmtId="0" fontId="2228" fillId="2" borderId="5" xfId="18" applyNumberFormat="1" applyFont="1" applyBorder="1"/>
    <xf numFmtId="0" fontId="5" fillId="2" borderId="8" xfId="18" applyNumberFormat="1" applyFont="1" applyBorder="1" applyAlignment="1">
      <alignment horizontal="center"/>
    </xf>
    <xf numFmtId="0" fontId="5" fillId="3" borderId="8" xfId="18" applyNumberFormat="1" applyFont="1" applyFill="1" applyBorder="1" applyAlignment="1">
      <alignment horizontal="center"/>
    </xf>
    <xf numFmtId="0" fontId="2227" fillId="2" borderId="5" xfId="17" applyNumberFormat="1" applyFont="1" applyBorder="1"/>
    <xf numFmtId="0" fontId="5" fillId="2" borderId="8" xfId="17" applyNumberFormat="1" applyFont="1" applyFill="1" applyBorder="1" applyAlignment="1">
      <alignment horizontal="center"/>
    </xf>
    <xf numFmtId="0" fontId="5" fillId="3" borderId="8" xfId="17" applyNumberFormat="1" applyFont="1" applyFill="1" applyBorder="1" applyAlignment="1">
      <alignment horizontal="center"/>
    </xf>
    <xf numFmtId="0" fontId="2226" fillId="2" borderId="5" xfId="16" applyNumberFormat="1" applyFont="1" applyBorder="1"/>
    <xf numFmtId="0" fontId="5" fillId="2" borderId="8" xfId="16" applyNumberFormat="1" applyFont="1" applyFill="1" applyBorder="1" applyAlignment="1">
      <alignment horizontal="center"/>
    </xf>
    <xf numFmtId="0" fontId="5" fillId="3" borderId="8" xfId="16" applyNumberFormat="1" applyFont="1" applyFill="1" applyBorder="1" applyAlignment="1">
      <alignment horizontal="center"/>
    </xf>
    <xf numFmtId="0" fontId="2225" fillId="2" borderId="5" xfId="15" applyFont="1" applyBorder="1" applyAlignment="1"/>
    <xf numFmtId="0" fontId="2224" fillId="2" borderId="5" xfId="14" applyFont="1" applyBorder="1" applyAlignment="1"/>
    <xf numFmtId="0" fontId="2218" fillId="2" borderId="5" xfId="0" applyNumberFormat="1" applyFont="1" applyBorder="1" applyAlignment="1"/>
    <xf numFmtId="0" fontId="8" fillId="2" borderId="0" xfId="0" applyNumberFormat="1" applyFont="1" applyBorder="1" applyAlignment="1">
      <alignment horizontal="center"/>
    </xf>
    <xf numFmtId="0" fontId="2218" fillId="2" borderId="0" xfId="0" applyNumberFormat="1" applyFont="1" applyBorder="1" applyAlignment="1">
      <alignment horizontal="center"/>
    </xf>
    <xf numFmtId="0" fontId="2218" fillId="2" borderId="0" xfId="0" applyNumberFormat="1" applyFont="1" applyBorder="1" applyAlignment="1"/>
    <xf numFmtId="0" fontId="4" fillId="2" borderId="4" xfId="0" applyNumberFormat="1" applyFont="1" applyBorder="1" applyAlignment="1"/>
    <xf numFmtId="0" fontId="2217" fillId="2" borderId="5" xfId="0" applyNumberFormat="1" applyFont="1" applyBorder="1" applyAlignment="1"/>
    <xf numFmtId="0" fontId="2217" fillId="2" borderId="10" xfId="0" applyNumberFormat="1" applyFont="1" applyBorder="1" applyAlignment="1">
      <alignment horizontal="center"/>
    </xf>
    <xf numFmtId="0" fontId="2217" fillId="2" borderId="9" xfId="0" applyNumberFormat="1" applyFont="1" applyBorder="1" applyAlignment="1">
      <alignment horizontal="center"/>
    </xf>
    <xf numFmtId="0" fontId="2217" fillId="2" borderId="0" xfId="0" applyNumberFormat="1" applyFont="1" applyBorder="1" applyAlignment="1">
      <alignment horizontal="center"/>
    </xf>
    <xf numFmtId="0" fontId="2217" fillId="2" borderId="0" xfId="0" applyNumberFormat="1" applyFont="1" applyBorder="1" applyAlignment="1"/>
    <xf numFmtId="0" fontId="2217" fillId="2" borderId="4" xfId="0" applyNumberFormat="1" applyFont="1" applyBorder="1" applyAlignment="1"/>
    <xf numFmtId="0" fontId="2216" fillId="2" borderId="5" xfId="0" applyNumberFormat="1" applyFont="1" applyBorder="1" applyAlignment="1"/>
    <xf numFmtId="0" fontId="4" fillId="2" borderId="7" xfId="0" applyNumberFormat="1" applyFont="1" applyBorder="1" applyAlignment="1">
      <alignment horizontal="center" wrapText="1"/>
    </xf>
    <xf numFmtId="0" fontId="4" fillId="2" borderId="7" xfId="0" applyNumberFormat="1" applyFont="1" applyBorder="1" applyAlignment="1">
      <alignment horizontal="center"/>
    </xf>
    <xf numFmtId="0" fontId="2216" fillId="2" borderId="0" xfId="0" applyNumberFormat="1" applyFont="1" applyBorder="1" applyAlignment="1">
      <alignment horizontal="center"/>
    </xf>
    <xf numFmtId="0" fontId="2216" fillId="2" borderId="0" xfId="0" applyNumberFormat="1" applyFont="1" applyBorder="1" applyAlignment="1"/>
    <xf numFmtId="0" fontId="2216" fillId="2" borderId="4" xfId="0" applyNumberFormat="1" applyFont="1" applyBorder="1" applyAlignment="1"/>
    <xf numFmtId="0" fontId="2214" fillId="2" borderId="5" xfId="0" applyNumberFormat="1" applyFont="1" applyBorder="1" applyAlignment="1"/>
    <xf numFmtId="0" fontId="2214" fillId="2" borderId="7" xfId="0" applyNumberFormat="1" applyFont="1" applyBorder="1" applyAlignment="1"/>
    <xf numFmtId="0" fontId="2214" fillId="2" borderId="0" xfId="0" applyNumberFormat="1" applyFont="1" applyBorder="1" applyAlignment="1">
      <alignment horizontal="center"/>
    </xf>
    <xf numFmtId="0" fontId="2214" fillId="2" borderId="0" xfId="0" applyNumberFormat="1" applyFont="1" applyBorder="1" applyAlignment="1"/>
    <xf numFmtId="0" fontId="2214" fillId="2" borderId="4" xfId="0" applyNumberFormat="1" applyFont="1" applyBorder="1" applyAlignment="1"/>
    <xf numFmtId="0" fontId="2213" fillId="2" borderId="5" xfId="0" applyNumberFormat="1" applyFont="1" applyBorder="1" applyAlignment="1"/>
    <xf numFmtId="0" fontId="2213" fillId="2" borderId="3" xfId="0" applyNumberFormat="1" applyFont="1" applyBorder="1" applyAlignment="1">
      <alignment horizontal="center" wrapText="1"/>
    </xf>
    <xf numFmtId="0" fontId="2213" fillId="2" borderId="6" xfId="0" applyNumberFormat="1" applyFont="1" applyBorder="1" applyAlignment="1">
      <alignment horizontal="center"/>
    </xf>
    <xf numFmtId="0" fontId="2213" fillId="2" borderId="0" xfId="0" applyNumberFormat="1" applyFont="1" applyBorder="1" applyAlignment="1">
      <alignment horizontal="center"/>
    </xf>
    <xf numFmtId="0" fontId="2213" fillId="2" borderId="0" xfId="0" applyNumberFormat="1" applyFont="1" applyBorder="1" applyAlignment="1"/>
    <xf numFmtId="0" fontId="4" fillId="2" borderId="4" xfId="0" applyNumberFormat="1" applyFont="1" applyBorder="1" applyAlignment="1"/>
    <xf numFmtId="0" fontId="2212" fillId="2" borderId="5" xfId="0" applyNumberFormat="1" applyFont="1" applyBorder="1" applyAlignment="1"/>
    <xf numFmtId="0" fontId="4" fillId="2" borderId="0" xfId="0" applyNumberFormat="1" applyFont="1" applyBorder="1" applyAlignment="1"/>
    <xf numFmtId="0" fontId="2212" fillId="2" borderId="0" xfId="0" applyNumberFormat="1" applyFont="1" applyBorder="1" applyAlignment="1">
      <alignment horizontal="center"/>
    </xf>
    <xf numFmtId="0" fontId="2212" fillId="2" borderId="0" xfId="0" applyNumberFormat="1" applyFont="1" applyBorder="1" applyAlignment="1"/>
    <xf numFmtId="0" fontId="4" fillId="2" borderId="4" xfId="0" applyNumberFormat="1" applyFont="1" applyBorder="1" applyAlignment="1"/>
    <xf numFmtId="0" fontId="2210" fillId="2" borderId="5" xfId="0" applyFont="1" applyBorder="1" applyAlignment="1"/>
    <xf numFmtId="1" fontId="2208" fillId="2" borderId="0" xfId="0" applyNumberFormat="1" applyFont="1" applyBorder="1"/>
    <xf numFmtId="0" fontId="2207" fillId="2" borderId="0" xfId="0" applyFont="1" applyAlignment="1"/>
    <xf numFmtId="1" fontId="2207" fillId="2" borderId="0" xfId="0" applyNumberFormat="1" applyFont="1" applyAlignment="1"/>
    <xf numFmtId="1" fontId="2205" fillId="2" borderId="0" xfId="0" applyNumberFormat="1" applyFont="1" applyBorder="1"/>
    <xf numFmtId="1" fontId="2201" fillId="2" borderId="0" xfId="0" applyNumberFormat="1" applyFont="1" applyBorder="1"/>
    <xf numFmtId="1" fontId="2200" fillId="2" borderId="0" xfId="0" applyNumberFormat="1" applyFont="1" applyBorder="1" applyAlignment="1"/>
    <xf numFmtId="0" fontId="2195" fillId="2" borderId="5" xfId="0" applyFont="1" applyBorder="1" applyAlignment="1"/>
    <xf numFmtId="0" fontId="2195" fillId="2" borderId="0" xfId="0" applyFont="1" applyBorder="1" applyAlignment="1"/>
    <xf numFmtId="0" fontId="2195" fillId="2" borderId="4" xfId="0" applyFont="1" applyBorder="1" applyAlignment="1"/>
    <xf numFmtId="0" fontId="2192" fillId="2" borderId="5" xfId="0" applyFont="1" applyBorder="1" applyAlignment="1"/>
    <xf numFmtId="0" fontId="2190" fillId="2" borderId="5" xfId="0" applyFont="1" applyBorder="1" applyAlignment="1"/>
    <xf numFmtId="0" fontId="2188" fillId="2" borderId="5" xfId="0" applyFont="1" applyBorder="1" applyAlignment="1"/>
    <xf numFmtId="0" fontId="2186" fillId="2" borderId="5" xfId="0" applyNumberFormat="1" applyFont="1" applyBorder="1" applyAlignment="1"/>
    <xf numFmtId="0" fontId="5" fillId="2" borderId="8" xfId="0" applyNumberFormat="1" applyFont="1" applyFill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0" fontId="2182" fillId="2" borderId="5" xfId="0" applyNumberFormat="1" applyFont="1" applyBorder="1" applyAlignment="1"/>
    <xf numFmtId="0" fontId="5" fillId="2" borderId="8" xfId="0" applyNumberFormat="1" applyFont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0" fontId="2178" fillId="2" borderId="5" xfId="0" applyNumberFormat="1" applyFont="1" applyBorder="1" applyAlignment="1"/>
    <xf numFmtId="0" fontId="8" fillId="2" borderId="0" xfId="0" applyNumberFormat="1" applyFont="1" applyBorder="1" applyAlignment="1">
      <alignment horizontal="center"/>
    </xf>
    <xf numFmtId="0" fontId="2178" fillId="2" borderId="0" xfId="0" applyNumberFormat="1" applyFont="1" applyBorder="1" applyAlignment="1">
      <alignment horizontal="center"/>
    </xf>
    <xf numFmtId="0" fontId="2178" fillId="2" borderId="0" xfId="0" applyNumberFormat="1" applyFont="1" applyBorder="1" applyAlignment="1"/>
    <xf numFmtId="0" fontId="4" fillId="2" borderId="4" xfId="0" applyNumberFormat="1" applyFont="1" applyBorder="1" applyAlignment="1"/>
    <xf numFmtId="0" fontId="2175" fillId="2" borderId="5" xfId="0" applyNumberFormat="1" applyFont="1" applyBorder="1" applyAlignment="1"/>
    <xf numFmtId="0" fontId="4" fillId="2" borderId="7" xfId="0" applyNumberFormat="1" applyFont="1" applyBorder="1" applyAlignment="1">
      <alignment horizontal="center" wrapText="1"/>
    </xf>
    <xf numFmtId="0" fontId="4" fillId="2" borderId="7" xfId="0" applyNumberFormat="1" applyFont="1" applyBorder="1" applyAlignment="1">
      <alignment horizontal="center"/>
    </xf>
    <xf numFmtId="0" fontId="2175" fillId="2" borderId="0" xfId="0" applyNumberFormat="1" applyFont="1" applyBorder="1" applyAlignment="1">
      <alignment horizontal="center"/>
    </xf>
    <xf numFmtId="0" fontId="2175" fillId="2" borderId="0" xfId="0" applyNumberFormat="1" applyFont="1" applyBorder="1" applyAlignment="1"/>
    <xf numFmtId="0" fontId="2175" fillId="2" borderId="4" xfId="0" applyNumberFormat="1" applyFont="1" applyBorder="1" applyAlignment="1"/>
    <xf numFmtId="0" fontId="2172" fillId="2" borderId="5" xfId="0" applyFont="1" applyBorder="1" applyAlignment="1"/>
    <xf numFmtId="0" fontId="4" fillId="2" borderId="0" xfId="0" applyFont="1" applyBorder="1" applyAlignment="1"/>
    <xf numFmtId="0" fontId="2172" fillId="2" borderId="0" xfId="0" applyFont="1" applyBorder="1" applyAlignment="1"/>
    <xf numFmtId="0" fontId="4" fillId="2" borderId="4" xfId="0" applyFont="1" applyBorder="1" applyAlignment="1"/>
    <xf numFmtId="1" fontId="2169" fillId="2" borderId="0" xfId="0" applyNumberFormat="1" applyFont="1" applyBorder="1"/>
    <xf numFmtId="1" fontId="2168" fillId="2" borderId="0" xfId="0" applyNumberFormat="1" applyFont="1" applyBorder="1"/>
    <xf numFmtId="0" fontId="2167" fillId="2" borderId="0" xfId="0" applyFont="1" applyBorder="1" applyAlignment="1"/>
    <xf numFmtId="1" fontId="2167" fillId="2" borderId="0" xfId="0" applyNumberFormat="1" applyFont="1" applyBorder="1" applyAlignment="1"/>
    <xf numFmtId="1" fontId="2166" fillId="2" borderId="0" xfId="0" applyNumberFormat="1" applyFont="1" applyBorder="1"/>
    <xf numFmtId="1" fontId="2162" fillId="2" borderId="0" xfId="0" applyNumberFormat="1" applyFont="1" applyAlignment="1"/>
    <xf numFmtId="1" fontId="2161" fillId="2" borderId="0" xfId="0" applyNumberFormat="1" applyFont="1" applyBorder="1"/>
    <xf numFmtId="0" fontId="2159" fillId="2" borderId="10" xfId="0" applyFont="1" applyBorder="1" applyAlignment="1"/>
    <xf numFmtId="1" fontId="2159" fillId="2" borderId="12" xfId="0" applyNumberFormat="1" applyFont="1" applyBorder="1" applyAlignment="1"/>
    <xf numFmtId="0" fontId="2159" fillId="2" borderId="12" xfId="0" applyFont="1" applyBorder="1" applyAlignment="1"/>
    <xf numFmtId="0" fontId="2159" fillId="2" borderId="11" xfId="0" applyFont="1" applyBorder="1" applyAlignment="1"/>
    <xf numFmtId="0" fontId="2157" fillId="2" borderId="5" xfId="0" applyFont="1" applyBorder="1" applyAlignment="1"/>
    <xf numFmtId="0" fontId="2157" fillId="2" borderId="0" xfId="0" applyFont="1" applyBorder="1" applyAlignment="1"/>
    <xf numFmtId="0" fontId="2144" fillId="2" borderId="5" xfId="0" applyFont="1" applyBorder="1" applyAlignment="1"/>
    <xf numFmtId="0" fontId="2141" fillId="2" borderId="5" xfId="0" applyFont="1" applyBorder="1" applyAlignment="1"/>
    <xf numFmtId="0" fontId="2138" fillId="2" borderId="5" xfId="0" applyNumberFormat="1" applyFont="1" applyBorder="1" applyAlignment="1"/>
    <xf numFmtId="0" fontId="8" fillId="2" borderId="0" xfId="0" applyNumberFormat="1" applyFont="1" applyBorder="1" applyAlignment="1">
      <alignment horizontal="center"/>
    </xf>
    <xf numFmtId="0" fontId="2138" fillId="2" borderId="0" xfId="0" applyNumberFormat="1" applyFont="1" applyBorder="1" applyAlignment="1">
      <alignment horizontal="center"/>
    </xf>
    <xf numFmtId="0" fontId="2138" fillId="2" borderId="0" xfId="0" applyNumberFormat="1" applyFont="1" applyBorder="1" applyAlignment="1"/>
    <xf numFmtId="0" fontId="4" fillId="2" borderId="4" xfId="0" applyNumberFormat="1" applyFont="1" applyBorder="1" applyAlignment="1"/>
    <xf numFmtId="0" fontId="2137" fillId="2" borderId="5" xfId="0" applyNumberFormat="1" applyFont="1" applyBorder="1" applyAlignment="1"/>
    <xf numFmtId="0" fontId="2137" fillId="2" borderId="10" xfId="0" applyNumberFormat="1" applyFont="1" applyBorder="1" applyAlignment="1">
      <alignment horizontal="center"/>
    </xf>
    <xf numFmtId="0" fontId="2137" fillId="2" borderId="9" xfId="0" applyNumberFormat="1" applyFont="1" applyBorder="1" applyAlignment="1">
      <alignment horizontal="center"/>
    </xf>
    <xf numFmtId="0" fontId="2137" fillId="2" borderId="0" xfId="0" applyNumberFormat="1" applyFont="1" applyBorder="1" applyAlignment="1">
      <alignment horizontal="center"/>
    </xf>
    <xf numFmtId="0" fontId="2137" fillId="2" borderId="0" xfId="0" applyNumberFormat="1" applyFont="1" applyBorder="1" applyAlignment="1"/>
    <xf numFmtId="0" fontId="2137" fillId="2" borderId="4" xfId="0" applyNumberFormat="1" applyFont="1" applyBorder="1" applyAlignment="1"/>
    <xf numFmtId="0" fontId="2136" fillId="2" borderId="5" xfId="0" applyNumberFormat="1" applyFont="1" applyBorder="1" applyAlignment="1"/>
    <xf numFmtId="0" fontId="4" fillId="2" borderId="7" xfId="0" applyNumberFormat="1" applyFont="1" applyBorder="1" applyAlignment="1">
      <alignment horizontal="center" wrapText="1"/>
    </xf>
    <xf numFmtId="0" fontId="4" fillId="2" borderId="7" xfId="0" applyNumberFormat="1" applyFont="1" applyBorder="1" applyAlignment="1">
      <alignment horizontal="center"/>
    </xf>
    <xf numFmtId="0" fontId="2136" fillId="2" borderId="0" xfId="0" applyNumberFormat="1" applyFont="1" applyBorder="1" applyAlignment="1">
      <alignment horizontal="center"/>
    </xf>
    <xf numFmtId="0" fontId="2136" fillId="2" borderId="0" xfId="0" applyNumberFormat="1" applyFont="1" applyBorder="1" applyAlignment="1"/>
    <xf numFmtId="0" fontId="2136" fillId="2" borderId="4" xfId="0" applyNumberFormat="1" applyFont="1" applyBorder="1" applyAlignment="1"/>
    <xf numFmtId="0" fontId="2134" fillId="2" borderId="5" xfId="0" applyNumberFormat="1" applyFont="1" applyBorder="1" applyAlignment="1"/>
    <xf numFmtId="0" fontId="2134" fillId="2" borderId="7" xfId="0" applyNumberFormat="1" applyFont="1" applyBorder="1" applyAlignment="1"/>
    <xf numFmtId="0" fontId="2134" fillId="2" borderId="0" xfId="0" applyNumberFormat="1" applyFont="1" applyBorder="1" applyAlignment="1">
      <alignment horizontal="center"/>
    </xf>
    <xf numFmtId="0" fontId="2134" fillId="2" borderId="0" xfId="0" applyNumberFormat="1" applyFont="1" applyBorder="1" applyAlignment="1"/>
    <xf numFmtId="0" fontId="2134" fillId="2" borderId="4" xfId="0" applyNumberFormat="1" applyFont="1" applyBorder="1" applyAlignment="1"/>
    <xf numFmtId="0" fontId="2133" fillId="2" borderId="5" xfId="0" applyNumberFormat="1" applyFont="1" applyBorder="1" applyAlignment="1"/>
    <xf numFmtId="0" fontId="2133" fillId="2" borderId="3" xfId="0" applyNumberFormat="1" applyFont="1" applyBorder="1" applyAlignment="1">
      <alignment horizontal="center" wrapText="1"/>
    </xf>
    <xf numFmtId="0" fontId="2133" fillId="2" borderId="6" xfId="0" applyNumberFormat="1" applyFont="1" applyBorder="1" applyAlignment="1">
      <alignment horizontal="center"/>
    </xf>
    <xf numFmtId="0" fontId="2133" fillId="2" borderId="0" xfId="0" applyNumberFormat="1" applyFont="1" applyBorder="1" applyAlignment="1">
      <alignment horizontal="center"/>
    </xf>
    <xf numFmtId="0" fontId="2133" fillId="2" borderId="0" xfId="0" applyNumberFormat="1" applyFont="1" applyBorder="1" applyAlignment="1"/>
    <xf numFmtId="0" fontId="4" fillId="2" borderId="4" xfId="0" applyNumberFormat="1" applyFont="1" applyBorder="1" applyAlignment="1"/>
    <xf numFmtId="0" fontId="2132" fillId="2" borderId="5" xfId="0" applyNumberFormat="1" applyFont="1" applyBorder="1" applyAlignment="1"/>
    <xf numFmtId="0" fontId="4" fillId="2" borderId="0" xfId="0" applyNumberFormat="1" applyFont="1" applyBorder="1" applyAlignment="1"/>
    <xf numFmtId="0" fontId="2132" fillId="2" borderId="0" xfId="0" applyNumberFormat="1" applyFont="1" applyBorder="1" applyAlignment="1">
      <alignment horizontal="center"/>
    </xf>
    <xf numFmtId="0" fontId="2132" fillId="2" borderId="0" xfId="0" applyNumberFormat="1" applyFont="1" applyBorder="1" applyAlignment="1"/>
    <xf numFmtId="0" fontId="4" fillId="2" borderId="4" xfId="0" applyNumberFormat="1" applyFont="1" applyBorder="1" applyAlignment="1"/>
    <xf numFmtId="0" fontId="2130" fillId="2" borderId="5" xfId="0" applyNumberFormat="1" applyFont="1" applyBorder="1" applyAlignment="1"/>
    <xf numFmtId="0" fontId="4" fillId="2" borderId="0" xfId="0" applyNumberFormat="1" applyFont="1" applyBorder="1" applyAlignment="1">
      <alignment horizontal="center"/>
    </xf>
    <xf numFmtId="0" fontId="4" fillId="2" borderId="4" xfId="0" applyNumberFormat="1" applyFont="1" applyBorder="1" applyAlignment="1">
      <alignment horizontal="center"/>
    </xf>
    <xf numFmtId="1" fontId="2129" fillId="2" borderId="0" xfId="0" applyNumberFormat="1" applyFont="1" applyBorder="1" applyAlignment="1"/>
    <xf numFmtId="1" fontId="2128" fillId="2" borderId="0" xfId="0" applyNumberFormat="1" applyFont="1" applyBorder="1"/>
    <xf numFmtId="0" fontId="2127" fillId="2" borderId="0" xfId="0" applyFont="1" applyAlignment="1"/>
    <xf numFmtId="1" fontId="2127" fillId="2" borderId="0" xfId="0" applyNumberFormat="1" applyFont="1" applyAlignment="1"/>
    <xf numFmtId="1" fontId="2123" fillId="2" borderId="0" xfId="0" applyNumberFormat="1" applyFont="1" applyBorder="1"/>
    <xf numFmtId="1" fontId="2120" fillId="2" borderId="0" xfId="0" applyNumberFormat="1" applyFont="1" applyBorder="1" applyAlignment="1"/>
    <xf numFmtId="0" fontId="2119" fillId="2" borderId="10" xfId="0" applyNumberFormat="1" applyFont="1" applyBorder="1"/>
    <xf numFmtId="0" fontId="2119" fillId="2" borderId="12" xfId="0" applyNumberFormat="1" applyFont="1" applyBorder="1" applyAlignment="1">
      <alignment horizontal="center"/>
    </xf>
    <xf numFmtId="0" fontId="2119" fillId="2" borderId="12" xfId="0" applyNumberFormat="1" applyFont="1" applyBorder="1"/>
    <xf numFmtId="0" fontId="2119" fillId="2" borderId="11" xfId="0" applyNumberFormat="1" applyFont="1" applyBorder="1"/>
    <xf numFmtId="0" fontId="2118" fillId="2" borderId="5" xfId="0" applyNumberFormat="1" applyFont="1" applyBorder="1"/>
    <xf numFmtId="0" fontId="2118" fillId="2" borderId="0" xfId="0" applyNumberFormat="1" applyFont="1" applyBorder="1" applyAlignment="1">
      <alignment horizontal="center"/>
    </xf>
    <xf numFmtId="0" fontId="2118" fillId="2" borderId="0" xfId="0" applyNumberFormat="1" applyFont="1" applyBorder="1"/>
    <xf numFmtId="0" fontId="2118" fillId="2" borderId="4" xfId="0" applyNumberFormat="1" applyFont="1" applyBorder="1"/>
    <xf numFmtId="0" fontId="2117" fillId="2" borderId="5" xfId="0" applyNumberFormat="1" applyFont="1" applyBorder="1"/>
    <xf numFmtId="0" fontId="2117" fillId="2" borderId="0" xfId="0" applyNumberFormat="1" applyFont="1" applyBorder="1"/>
    <xf numFmtId="0" fontId="2117" fillId="2" borderId="0" xfId="0" applyNumberFormat="1" applyFont="1" applyBorder="1" applyAlignment="1">
      <alignment horizontal="center"/>
    </xf>
    <xf numFmtId="0" fontId="2117" fillId="2" borderId="4" xfId="0" applyNumberFormat="1" applyFont="1" applyBorder="1" applyAlignment="1">
      <alignment horizontal="center"/>
    </xf>
    <xf numFmtId="0" fontId="2116" fillId="2" borderId="5" xfId="0" applyNumberFormat="1" applyFont="1" applyBorder="1"/>
    <xf numFmtId="0" fontId="2116" fillId="2" borderId="0" xfId="0" applyNumberFormat="1" applyFont="1" applyBorder="1" applyAlignment="1">
      <alignment horizontal="center"/>
    </xf>
    <xf numFmtId="0" fontId="2116" fillId="2" borderId="0" xfId="0" applyNumberFormat="1" applyFont="1" applyBorder="1"/>
    <xf numFmtId="0" fontId="8" fillId="2" borderId="4" xfId="0" applyNumberFormat="1" applyFont="1" applyBorder="1"/>
    <xf numFmtId="0" fontId="2115" fillId="2" borderId="5" xfId="0" applyNumberFormat="1" applyFont="1" applyBorder="1"/>
    <xf numFmtId="0" fontId="2115" fillId="2" borderId="0" xfId="0" applyNumberFormat="1" applyFont="1" applyBorder="1" applyAlignment="1">
      <alignment horizontal="center"/>
    </xf>
    <xf numFmtId="0" fontId="2115" fillId="2" borderId="0" xfId="0" applyNumberFormat="1" applyFont="1" applyBorder="1"/>
    <xf numFmtId="0" fontId="2115" fillId="2" borderId="4" xfId="0" applyNumberFormat="1" applyFont="1" applyBorder="1"/>
    <xf numFmtId="0" fontId="2114" fillId="2" borderId="5" xfId="0" applyNumberFormat="1" applyFont="1" applyBorder="1"/>
    <xf numFmtId="0" fontId="2114" fillId="2" borderId="0" xfId="0" applyNumberFormat="1" applyFont="1" applyBorder="1" applyAlignment="1">
      <alignment horizontal="center"/>
    </xf>
    <xf numFmtId="0" fontId="2114" fillId="2" borderId="0" xfId="0" applyNumberFormat="1" applyFont="1" applyBorder="1"/>
    <xf numFmtId="0" fontId="4" fillId="2" borderId="4" xfId="0" applyNumberFormat="1" applyFont="1" applyBorder="1"/>
    <xf numFmtId="0" fontId="2112" fillId="2" borderId="5" xfId="0" applyNumberFormat="1" applyFont="1" applyBorder="1"/>
    <xf numFmtId="0" fontId="5" fillId="2" borderId="8" xfId="0" applyNumberFormat="1" applyFont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0" fontId="2111" fillId="2" borderId="5" xfId="0" applyNumberFormat="1" applyFont="1" applyBorder="1"/>
    <xf numFmtId="0" fontId="5" fillId="2" borderId="8" xfId="0" applyNumberFormat="1" applyFont="1" applyFill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0" fontId="2104" fillId="2" borderId="5" xfId="0" applyFont="1" applyBorder="1" applyAlignment="1"/>
    <xf numFmtId="0" fontId="2101" fillId="2" borderId="5" xfId="0" applyFont="1" applyBorder="1" applyAlignment="1"/>
    <xf numFmtId="0" fontId="2099" fillId="2" borderId="5" xfId="0" applyFont="1" applyBorder="1" applyAlignment="1"/>
    <xf numFmtId="0" fontId="2098" fillId="2" borderId="5" xfId="0" applyFont="1" applyBorder="1" applyAlignment="1"/>
    <xf numFmtId="0" fontId="2098" fillId="2" borderId="0" xfId="0" applyFont="1" applyBorder="1" applyAlignment="1"/>
    <xf numFmtId="0" fontId="4" fillId="2" borderId="4" xfId="0" applyFont="1" applyBorder="1" applyAlignment="1"/>
    <xf numFmtId="0" fontId="2095" fillId="2" borderId="5" xfId="0" applyNumberFormat="1" applyFont="1" applyBorder="1" applyAlignment="1"/>
    <xf numFmtId="0" fontId="4" fillId="2" borderId="7" xfId="0" applyNumberFormat="1" applyFont="1" applyBorder="1" applyAlignment="1">
      <alignment horizontal="center" wrapText="1"/>
    </xf>
    <xf numFmtId="0" fontId="4" fillId="2" borderId="7" xfId="0" applyNumberFormat="1" applyFont="1" applyBorder="1" applyAlignment="1">
      <alignment horizontal="center"/>
    </xf>
    <xf numFmtId="0" fontId="2095" fillId="2" borderId="0" xfId="0" applyNumberFormat="1" applyFont="1" applyBorder="1" applyAlignment="1">
      <alignment horizontal="center"/>
    </xf>
    <xf numFmtId="0" fontId="2095" fillId="2" borderId="0" xfId="0" applyNumberFormat="1" applyFont="1" applyBorder="1" applyAlignment="1"/>
    <xf numFmtId="0" fontId="2095" fillId="2" borderId="4" xfId="0" applyNumberFormat="1" applyFont="1" applyBorder="1" applyAlignment="1"/>
    <xf numFmtId="0" fontId="2094" fillId="2" borderId="5" xfId="0" applyNumberFormat="1" applyFont="1" applyBorder="1" applyAlignment="1"/>
    <xf numFmtId="0" fontId="2094" fillId="2" borderId="7" xfId="0" applyNumberFormat="1" applyFont="1" applyBorder="1" applyAlignment="1"/>
    <xf numFmtId="0" fontId="2094" fillId="2" borderId="0" xfId="0" applyNumberFormat="1" applyFont="1" applyBorder="1" applyAlignment="1">
      <alignment horizontal="center"/>
    </xf>
    <xf numFmtId="0" fontId="2094" fillId="2" borderId="0" xfId="0" applyNumberFormat="1" applyFont="1" applyBorder="1" applyAlignment="1"/>
    <xf numFmtId="0" fontId="2094" fillId="2" borderId="4" xfId="0" applyNumberFormat="1" applyFont="1" applyBorder="1" applyAlignment="1"/>
    <xf numFmtId="0" fontId="2093" fillId="2" borderId="5" xfId="0" applyNumberFormat="1" applyFont="1" applyBorder="1" applyAlignment="1"/>
    <xf numFmtId="0" fontId="2093" fillId="2" borderId="3" xfId="0" applyNumberFormat="1" applyFont="1" applyBorder="1" applyAlignment="1">
      <alignment horizontal="center" wrapText="1"/>
    </xf>
    <xf numFmtId="0" fontId="2093" fillId="2" borderId="6" xfId="0" applyNumberFormat="1" applyFont="1" applyBorder="1" applyAlignment="1">
      <alignment horizontal="center"/>
    </xf>
    <xf numFmtId="0" fontId="2093" fillId="2" borderId="0" xfId="0" applyNumberFormat="1" applyFont="1" applyBorder="1" applyAlignment="1">
      <alignment horizontal="center"/>
    </xf>
    <xf numFmtId="0" fontId="2093" fillId="2" borderId="0" xfId="0" applyNumberFormat="1" applyFont="1" applyBorder="1" applyAlignment="1"/>
    <xf numFmtId="0" fontId="4" fillId="2" borderId="4" xfId="0" applyNumberFormat="1" applyFont="1" applyBorder="1" applyAlignment="1"/>
    <xf numFmtId="0" fontId="2092" fillId="2" borderId="5" xfId="0" applyNumberFormat="1" applyFont="1" applyBorder="1" applyAlignment="1"/>
    <xf numFmtId="0" fontId="4" fillId="2" borderId="0" xfId="0" applyNumberFormat="1" applyFont="1" applyBorder="1" applyAlignment="1"/>
    <xf numFmtId="0" fontId="2092" fillId="2" borderId="0" xfId="0" applyNumberFormat="1" applyFont="1" applyBorder="1" applyAlignment="1">
      <alignment horizontal="center"/>
    </xf>
    <xf numFmtId="0" fontId="2092" fillId="2" borderId="0" xfId="0" applyNumberFormat="1" applyFont="1" applyBorder="1" applyAlignment="1"/>
    <xf numFmtId="0" fontId="4" fillId="2" borderId="4" xfId="0" applyNumberFormat="1" applyFont="1" applyBorder="1" applyAlignment="1"/>
    <xf numFmtId="0" fontId="2090" fillId="2" borderId="5" xfId="0" applyNumberFormat="1" applyFont="1" applyBorder="1" applyAlignment="1"/>
    <xf numFmtId="0" fontId="4" fillId="2" borderId="0" xfId="0" applyNumberFormat="1" applyFont="1" applyBorder="1" applyAlignment="1">
      <alignment horizontal="center"/>
    </xf>
    <xf numFmtId="0" fontId="4" fillId="2" borderId="4" xfId="0" applyNumberFormat="1" applyFont="1" applyBorder="1" applyAlignment="1">
      <alignment horizontal="center"/>
    </xf>
    <xf numFmtId="1" fontId="2089" fillId="2" borderId="0" xfId="0" applyNumberFormat="1" applyFont="1" applyBorder="1" applyAlignment="1"/>
    <xf numFmtId="1" fontId="2088" fillId="2" borderId="0" xfId="0" applyNumberFormat="1" applyFont="1" applyBorder="1"/>
    <xf numFmtId="0" fontId="2087" fillId="2" borderId="0" xfId="0" applyFont="1" applyBorder="1"/>
    <xf numFmtId="1" fontId="2087" fillId="2" borderId="0" xfId="0" applyNumberFormat="1" applyFont="1" applyBorder="1"/>
    <xf numFmtId="1" fontId="2086" fillId="2" borderId="0" xfId="0" applyNumberFormat="1" applyFont="1" applyBorder="1" applyAlignment="1"/>
    <xf numFmtId="1" fontId="2084" fillId="2" borderId="0" xfId="0" applyNumberFormat="1" applyFont="1" applyBorder="1"/>
    <xf numFmtId="1" fontId="2081" fillId="2" borderId="0" xfId="0" applyNumberFormat="1" applyFont="1" applyAlignment="1"/>
    <xf numFmtId="0" fontId="2079" fillId="2" borderId="10" xfId="0" applyFont="1" applyBorder="1" applyAlignment="1"/>
    <xf numFmtId="1" fontId="2079" fillId="2" borderId="12" xfId="0" applyNumberFormat="1" applyFont="1" applyBorder="1" applyAlignment="1"/>
    <xf numFmtId="0" fontId="2079" fillId="2" borderId="12" xfId="0" applyFont="1" applyBorder="1" applyAlignment="1"/>
    <xf numFmtId="0" fontId="2079" fillId="2" borderId="11" xfId="0" applyFont="1" applyBorder="1" applyAlignment="1"/>
    <xf numFmtId="0" fontId="2077" fillId="2" borderId="5" xfId="0" applyFont="1" applyBorder="1" applyAlignment="1"/>
    <xf numFmtId="0" fontId="2077" fillId="2" borderId="0" xfId="0" applyFont="1" applyBorder="1" applyAlignment="1"/>
    <xf numFmtId="0" fontId="2076" fillId="2" borderId="5" xfId="0" applyNumberFormat="1" applyFont="1" applyBorder="1"/>
    <xf numFmtId="0" fontId="2076" fillId="2" borderId="0" xfId="0" applyNumberFormat="1" applyFont="1" applyBorder="1" applyAlignment="1">
      <alignment horizontal="center"/>
    </xf>
    <xf numFmtId="0" fontId="2076" fillId="2" borderId="0" xfId="0" applyNumberFormat="1" applyFont="1" applyBorder="1"/>
    <xf numFmtId="0" fontId="8" fillId="2" borderId="4" xfId="0" applyNumberFormat="1" applyFont="1" applyBorder="1"/>
    <xf numFmtId="0" fontId="2074" fillId="2" borderId="5" xfId="0" applyNumberFormat="1" applyFont="1" applyBorder="1"/>
    <xf numFmtId="0" fontId="2074" fillId="2" borderId="0" xfId="0" applyNumberFormat="1" applyFont="1" applyBorder="1" applyAlignment="1">
      <alignment horizontal="center"/>
    </xf>
    <xf numFmtId="0" fontId="2074" fillId="2" borderId="0" xfId="0" applyNumberFormat="1" applyFont="1" applyBorder="1"/>
    <xf numFmtId="0" fontId="4" fillId="2" borderId="4" xfId="0" applyNumberFormat="1" applyFont="1" applyBorder="1"/>
    <xf numFmtId="0" fontId="2073" fillId="2" borderId="5" xfId="0" applyNumberFormat="1" applyFont="1" applyBorder="1"/>
    <xf numFmtId="0" fontId="5" fillId="2" borderId="8" xfId="0" applyNumberFormat="1" applyFont="1" applyFill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0" fontId="2072" fillId="2" borderId="5" xfId="0" applyNumberFormat="1" applyFont="1" applyBorder="1"/>
    <xf numFmtId="0" fontId="5" fillId="2" borderId="8" xfId="0" applyNumberFormat="1" applyFont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0" fontId="2071" fillId="2" borderId="5" xfId="0" applyNumberFormat="1" applyFont="1" applyBorder="1"/>
    <xf numFmtId="0" fontId="5" fillId="2" borderId="8" xfId="0" applyNumberFormat="1" applyFont="1" applyFill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0" fontId="2070" fillId="2" borderId="5" xfId="0" applyNumberFormat="1" applyFont="1" applyBorder="1"/>
    <xf numFmtId="0" fontId="5" fillId="2" borderId="8" xfId="0" applyNumberFormat="1" applyFont="1" applyFill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0" fontId="2066" fillId="2" borderId="5" xfId="0" applyFont="1" applyBorder="1" applyAlignment="1"/>
    <xf numFmtId="0" fontId="2065" fillId="2" borderId="5" xfId="0" applyFont="1" applyBorder="1" applyAlignment="1"/>
    <xf numFmtId="0" fontId="2060" fillId="2" borderId="5" xfId="0" applyFont="1" applyBorder="1" applyAlignment="1"/>
    <xf numFmtId="0" fontId="2057" fillId="2" borderId="5" xfId="0" applyFont="1" applyBorder="1" applyAlignment="1"/>
    <xf numFmtId="0" fontId="2057" fillId="2" borderId="9" xfId="0" applyFont="1" applyBorder="1" applyAlignment="1">
      <alignment horizontal="center"/>
    </xf>
    <xf numFmtId="0" fontId="2057" fillId="2" borderId="0" xfId="0" applyFont="1" applyBorder="1" applyAlignment="1">
      <alignment horizontal="center"/>
    </xf>
    <xf numFmtId="0" fontId="2057" fillId="2" borderId="4" xfId="0" applyFont="1" applyBorder="1"/>
    <xf numFmtId="0" fontId="2056" fillId="2" borderId="5" xfId="0" applyFont="1" applyBorder="1"/>
    <xf numFmtId="0" fontId="2056" fillId="2" borderId="0" xfId="0" applyFont="1" applyBorder="1" applyAlignment="1">
      <alignment horizontal="center"/>
    </xf>
    <xf numFmtId="0" fontId="2056" fillId="2" borderId="0" xfId="0" applyFont="1" applyBorder="1"/>
    <xf numFmtId="0" fontId="2055" fillId="2" borderId="5" xfId="0" applyFont="1" applyBorder="1"/>
    <xf numFmtId="0" fontId="2055" fillId="2" borderId="0" xfId="0" applyFont="1" applyBorder="1"/>
    <xf numFmtId="0" fontId="2054" fillId="2" borderId="0" xfId="0" applyFont="1" applyBorder="1" applyAlignment="1">
      <alignment horizontal="center"/>
    </xf>
    <xf numFmtId="0" fontId="2054" fillId="2" borderId="4" xfId="0" applyFont="1" applyBorder="1"/>
    <xf numFmtId="0" fontId="2053" fillId="2" borderId="5" xfId="0" applyFont="1" applyBorder="1"/>
    <xf numFmtId="0" fontId="2053" fillId="2" borderId="3" xfId="0" applyFont="1" applyBorder="1" applyAlignment="1">
      <alignment horizontal="center" wrapText="1"/>
    </xf>
    <xf numFmtId="0" fontId="2053" fillId="2" borderId="0" xfId="0" applyFont="1" applyBorder="1" applyAlignment="1">
      <alignment horizontal="center"/>
    </xf>
    <xf numFmtId="0" fontId="2053" fillId="2" borderId="0" xfId="0" applyFont="1" applyBorder="1"/>
    <xf numFmtId="0" fontId="2052" fillId="2" borderId="5" xfId="0" applyFont="1" applyBorder="1"/>
    <xf numFmtId="0" fontId="2052" fillId="2" borderId="0" xfId="0" applyFont="1" applyBorder="1"/>
    <xf numFmtId="0" fontId="2051" fillId="2" borderId="5" xfId="0" applyFont="1" applyBorder="1"/>
    <xf numFmtId="0" fontId="2051" fillId="2" borderId="0" xfId="0" applyFont="1" applyBorder="1" applyAlignment="1">
      <alignment horizontal="center"/>
    </xf>
    <xf numFmtId="1" fontId="2050" fillId="2" borderId="0" xfId="0" applyNumberFormat="1" applyFont="1"/>
    <xf numFmtId="1" fontId="2049" fillId="2" borderId="0" xfId="0" applyNumberFormat="1" applyFont="1"/>
    <xf numFmtId="1" fontId="2048" fillId="2" borderId="0" xfId="0" applyNumberFormat="1" applyFont="1"/>
    <xf numFmtId="1" fontId="2047" fillId="2" borderId="0" xfId="0" applyNumberFormat="1" applyFont="1"/>
    <xf numFmtId="1" fontId="2046" fillId="2" borderId="0" xfId="0" applyNumberFormat="1" applyFont="1"/>
    <xf numFmtId="0" fontId="2045" fillId="2" borderId="12" xfId="0" applyFont="1" applyBorder="1"/>
    <xf numFmtId="0" fontId="2045" fillId="2" borderId="11" xfId="0" applyFont="1" applyBorder="1"/>
    <xf numFmtId="1" fontId="2044" fillId="2" borderId="0" xfId="0" applyNumberFormat="1" applyFont="1" applyBorder="1"/>
    <xf numFmtId="0" fontId="2044" fillId="2" borderId="4" xfId="0" applyFont="1" applyBorder="1"/>
    <xf numFmtId="0" fontId="2043" fillId="2" borderId="5" xfId="0" applyFont="1" applyBorder="1"/>
    <xf numFmtId="0" fontId="2043" fillId="2" borderId="0" xfId="0" applyFont="1" applyBorder="1"/>
    <xf numFmtId="0" fontId="2043" fillId="2" borderId="4" xfId="0" applyFont="1" applyBorder="1" applyAlignment="1">
      <alignment horizontal="center"/>
    </xf>
    <xf numFmtId="0" fontId="2042" fillId="2" borderId="5" xfId="0" applyFont="1" applyBorder="1"/>
    <xf numFmtId="1" fontId="2042" fillId="2" borderId="0" xfId="0" applyNumberFormat="1" applyFont="1" applyBorder="1"/>
    <xf numFmtId="0" fontId="2042" fillId="2" borderId="0" xfId="0" applyFont="1" applyBorder="1" applyAlignment="1">
      <alignment horizontal="center"/>
    </xf>
    <xf numFmtId="0" fontId="2041" fillId="2" borderId="5" xfId="0" applyFont="1" applyBorder="1"/>
    <xf numFmtId="0" fontId="2041" fillId="2" borderId="0" xfId="0" applyFont="1" applyBorder="1" applyAlignment="1">
      <alignment horizontal="center"/>
    </xf>
    <xf numFmtId="0" fontId="2040" fillId="2" borderId="5" xfId="0" applyFont="1" applyBorder="1"/>
    <xf numFmtId="0" fontId="2040" fillId="2" borderId="0" xfId="0" applyFont="1" applyBorder="1" applyAlignment="1">
      <alignment horizontal="center"/>
    </xf>
    <xf numFmtId="0" fontId="2040" fillId="2" borderId="0" xfId="0" applyFont="1" applyBorder="1"/>
    <xf numFmtId="0" fontId="2039" fillId="2" borderId="5" xfId="0" applyFont="1" applyBorder="1"/>
    <xf numFmtId="1" fontId="2039" fillId="2" borderId="8" xfId="0" applyNumberFormat="1" applyFont="1" applyBorder="1" applyAlignment="1">
      <alignment horizontal="center"/>
    </xf>
    <xf numFmtId="0" fontId="2038" fillId="2" borderId="5" xfId="0" applyFont="1" applyBorder="1"/>
    <xf numFmtId="1" fontId="2037" fillId="2" borderId="8" xfId="0" applyNumberFormat="1" applyFont="1" applyBorder="1" applyAlignment="1">
      <alignment horizontal="center"/>
    </xf>
    <xf numFmtId="0" fontId="2036" fillId="2" borderId="5" xfId="0" applyFont="1" applyBorder="1"/>
    <xf numFmtId="0" fontId="2035" fillId="2" borderId="5" xfId="0" applyFont="1" applyBorder="1"/>
    <xf numFmtId="1" fontId="2035" fillId="2" borderId="8" xfId="0" applyNumberFormat="1" applyFont="1" applyBorder="1" applyAlignment="1">
      <alignment horizontal="center"/>
    </xf>
    <xf numFmtId="0" fontId="2034" fillId="2" borderId="5" xfId="0" applyFont="1" applyBorder="1"/>
    <xf numFmtId="1" fontId="2034" fillId="2" borderId="8" xfId="0" applyNumberFormat="1" applyFont="1" applyBorder="1" applyAlignment="1">
      <alignment horizontal="center"/>
    </xf>
    <xf numFmtId="0" fontId="2033" fillId="2" borderId="5" xfId="0" applyFont="1" applyBorder="1"/>
    <xf numFmtId="1" fontId="2033" fillId="2" borderId="8" xfId="0" applyNumberFormat="1" applyFont="1" applyBorder="1" applyAlignment="1">
      <alignment horizontal="center"/>
    </xf>
    <xf numFmtId="1" fontId="2032" fillId="2" borderId="8" xfId="0" applyNumberFormat="1" applyFont="1" applyBorder="1" applyAlignment="1">
      <alignment horizontal="center"/>
    </xf>
    <xf numFmtId="0" fontId="2031" fillId="2" borderId="5" xfId="0" applyFont="1" applyBorder="1"/>
    <xf numFmtId="0" fontId="2030" fillId="2" borderId="5" xfId="0" applyFont="1" applyBorder="1"/>
    <xf numFmtId="0" fontId="2029" fillId="2" borderId="5" xfId="0" applyFont="1" applyBorder="1"/>
    <xf numFmtId="1" fontId="2028" fillId="2" borderId="8" xfId="0" applyNumberFormat="1" applyFont="1" applyBorder="1" applyAlignment="1">
      <alignment horizontal="center"/>
    </xf>
    <xf numFmtId="1" fontId="2027" fillId="2" borderId="8" xfId="0" applyNumberFormat="1" applyFont="1" applyBorder="1" applyAlignment="1">
      <alignment horizontal="center"/>
    </xf>
    <xf numFmtId="0" fontId="2026" fillId="2" borderId="5" xfId="0" applyFont="1" applyBorder="1"/>
    <xf numFmtId="0" fontId="2026" fillId="2" borderId="0" xfId="0" applyFont="1" applyBorder="1"/>
    <xf numFmtId="0" fontId="2025" fillId="2" borderId="5" xfId="0" applyFont="1" applyBorder="1"/>
    <xf numFmtId="0" fontId="2025" fillId="2" borderId="10" xfId="0" applyFont="1" applyBorder="1" applyAlignment="1">
      <alignment horizontal="center"/>
    </xf>
    <xf numFmtId="0" fontId="2025" fillId="2" borderId="9" xfId="0" applyFont="1" applyBorder="1" applyAlignment="1">
      <alignment horizontal="center"/>
    </xf>
    <xf numFmtId="0" fontId="2025" fillId="2" borderId="0" xfId="0" applyFont="1" applyBorder="1"/>
    <xf numFmtId="0" fontId="2024" fillId="2" borderId="5" xfId="0" applyFont="1" applyBorder="1"/>
    <xf numFmtId="0" fontId="2023" fillId="2" borderId="5" xfId="0" applyFont="1" applyBorder="1"/>
    <xf numFmtId="0" fontId="2023" fillId="2" borderId="0" xfId="0" applyFont="1" applyBorder="1"/>
    <xf numFmtId="0" fontId="2023" fillId="2" borderId="4" xfId="0" applyFont="1" applyBorder="1"/>
    <xf numFmtId="0" fontId="2022" fillId="2" borderId="5" xfId="0" applyFont="1" applyBorder="1"/>
    <xf numFmtId="0" fontId="2022" fillId="2" borderId="0" xfId="0" applyFont="1" applyBorder="1" applyAlignment="1">
      <alignment horizontal="center"/>
    </xf>
    <xf numFmtId="0" fontId="2022" fillId="2" borderId="0" xfId="0" applyFont="1" applyBorder="1"/>
    <xf numFmtId="0" fontId="2022" fillId="2" borderId="4" xfId="0" applyFont="1" applyBorder="1"/>
    <xf numFmtId="0" fontId="2021" fillId="2" borderId="3" xfId="0" applyFont="1" applyBorder="1" applyAlignment="1">
      <alignment horizontal="center" wrapText="1"/>
    </xf>
    <xf numFmtId="0" fontId="2021" fillId="2" borderId="6" xfId="0" applyFont="1" applyBorder="1" applyAlignment="1">
      <alignment horizontal="center"/>
    </xf>
    <xf numFmtId="0" fontId="2021" fillId="2" borderId="0" xfId="0" applyFont="1" applyBorder="1" applyAlignment="1">
      <alignment horizontal="center"/>
    </xf>
    <xf numFmtId="0" fontId="2020" fillId="2" borderId="0" xfId="0" applyFont="1" applyBorder="1" applyAlignment="1">
      <alignment horizontal="center"/>
    </xf>
    <xf numFmtId="0" fontId="2020" fillId="2" borderId="0" xfId="0" applyFont="1" applyBorder="1"/>
    <xf numFmtId="0" fontId="2019" fillId="2" borderId="0" xfId="0" applyFont="1" applyBorder="1" applyAlignment="1">
      <alignment horizontal="center"/>
    </xf>
    <xf numFmtId="0" fontId="2018" fillId="2" borderId="5" xfId="0" applyFont="1" applyBorder="1"/>
    <xf numFmtId="1" fontId="2017" fillId="2" borderId="0" xfId="0" applyNumberFormat="1" applyFont="1"/>
    <xf numFmtId="1" fontId="2016" fillId="2" borderId="0" xfId="0" applyNumberFormat="1" applyFont="1"/>
    <xf numFmtId="1" fontId="2015" fillId="2" borderId="0" xfId="0" applyNumberFormat="1" applyFont="1"/>
    <xf numFmtId="0" fontId="2014" fillId="2" borderId="10" xfId="0" applyFont="1" applyBorder="1"/>
    <xf numFmtId="0" fontId="2014" fillId="2" borderId="12" xfId="0" applyFont="1" applyBorder="1"/>
    <xf numFmtId="0" fontId="2014" fillId="2" borderId="11" xfId="0" applyFont="1" applyBorder="1"/>
    <xf numFmtId="0" fontId="2013" fillId="2" borderId="5" xfId="0" applyFont="1" applyBorder="1"/>
    <xf numFmtId="0" fontId="2013" fillId="2" borderId="0" xfId="0" applyFont="1" applyBorder="1" applyAlignment="1">
      <alignment horizontal="center"/>
    </xf>
    <xf numFmtId="0" fontId="2013" fillId="2" borderId="0" xfId="0" applyFont="1" applyBorder="1"/>
    <xf numFmtId="0" fontId="2013" fillId="2" borderId="4" xfId="0" applyFont="1" applyBorder="1"/>
    <xf numFmtId="0" fontId="2012" fillId="2" borderId="5" xfId="0" applyFont="1" applyBorder="1"/>
    <xf numFmtId="0" fontId="2012" fillId="2" borderId="0" xfId="0" applyFont="1" applyBorder="1" applyAlignment="1">
      <alignment horizontal="center"/>
    </xf>
    <xf numFmtId="0" fontId="2012" fillId="2" borderId="4" xfId="0" applyFont="1" applyBorder="1" applyAlignment="1">
      <alignment horizontal="center"/>
    </xf>
    <xf numFmtId="0" fontId="2011" fillId="2" borderId="0" xfId="0" applyFont="1" applyBorder="1" applyAlignment="1">
      <alignment horizontal="center"/>
    </xf>
    <xf numFmtId="0" fontId="2010" fillId="2" borderId="5" xfId="0" applyFont="1" applyBorder="1"/>
    <xf numFmtId="0" fontId="2010" fillId="2" borderId="0" xfId="0" applyFont="1" applyBorder="1" applyAlignment="1">
      <alignment horizontal="center"/>
    </xf>
    <xf numFmtId="0" fontId="2010" fillId="2" borderId="0" xfId="0" applyFont="1" applyBorder="1"/>
    <xf numFmtId="0" fontId="2010" fillId="2" borderId="4" xfId="0" applyFont="1" applyBorder="1"/>
    <xf numFmtId="0" fontId="2009" fillId="2" borderId="5" xfId="0" applyFont="1" applyBorder="1"/>
    <xf numFmtId="0" fontId="2009" fillId="2" borderId="0" xfId="0" applyFont="1" applyBorder="1"/>
    <xf numFmtId="0" fontId="2008" fillId="2" borderId="5" xfId="0" applyFont="1" applyBorder="1"/>
    <xf numFmtId="0" fontId="2007" fillId="2" borderId="5" xfId="0" applyFont="1" applyBorder="1"/>
    <xf numFmtId="1" fontId="2007" fillId="2" borderId="8" xfId="0" applyNumberFormat="1" applyFont="1" applyBorder="1" applyAlignment="1">
      <alignment horizontal="center"/>
    </xf>
    <xf numFmtId="0" fontId="2006" fillId="2" borderId="5" xfId="0" applyFont="1" applyBorder="1"/>
    <xf numFmtId="1" fontId="2006" fillId="2" borderId="8" xfId="0" applyNumberFormat="1" applyFont="1" applyBorder="1" applyAlignment="1">
      <alignment horizontal="center"/>
    </xf>
    <xf numFmtId="0" fontId="2005" fillId="2" borderId="5" xfId="0" applyFont="1" applyBorder="1"/>
    <xf numFmtId="1" fontId="2005" fillId="2" borderId="8" xfId="0" applyNumberFormat="1" applyFont="1" applyBorder="1" applyAlignment="1">
      <alignment horizontal="center"/>
    </xf>
    <xf numFmtId="1" fontId="2004" fillId="2" borderId="8" xfId="0" applyNumberFormat="1" applyFont="1" applyBorder="1" applyAlignment="1">
      <alignment horizontal="center"/>
    </xf>
    <xf numFmtId="0" fontId="2003" fillId="2" borderId="5" xfId="0" applyFont="1" applyBorder="1"/>
    <xf numFmtId="0" fontId="2002" fillId="2" borderId="5" xfId="0" applyFont="1" applyBorder="1"/>
    <xf numFmtId="0" fontId="2001" fillId="2" borderId="5" xfId="0" applyFont="1" applyBorder="1"/>
    <xf numFmtId="0" fontId="2000" fillId="2" borderId="5" xfId="0" applyFont="1" applyBorder="1"/>
    <xf numFmtId="0" fontId="1999" fillId="2" borderId="5" xfId="0" applyFont="1" applyBorder="1"/>
    <xf numFmtId="1" fontId="1999" fillId="2" borderId="8" xfId="0" applyNumberFormat="1" applyFont="1" applyBorder="1" applyAlignment="1">
      <alignment horizontal="center"/>
    </xf>
    <xf numFmtId="0" fontId="1998" fillId="2" borderId="5" xfId="0" applyFont="1" applyBorder="1"/>
    <xf numFmtId="1" fontId="1998" fillId="2" borderId="8" xfId="0" applyNumberFormat="1" applyFont="1" applyBorder="1" applyAlignment="1">
      <alignment horizontal="center"/>
    </xf>
    <xf numFmtId="0" fontId="1997" fillId="2" borderId="5" xfId="0" applyFont="1" applyBorder="1"/>
    <xf numFmtId="1" fontId="1997" fillId="2" borderId="8" xfId="0" applyNumberFormat="1" applyFont="1" applyBorder="1" applyAlignment="1">
      <alignment horizontal="center"/>
    </xf>
    <xf numFmtId="0" fontId="1996" fillId="2" borderId="0" xfId="0" applyFont="1" applyBorder="1"/>
    <xf numFmtId="0" fontId="1995" fillId="2" borderId="0" xfId="0" applyFont="1" applyBorder="1" applyAlignment="1">
      <alignment horizontal="center"/>
    </xf>
    <xf numFmtId="0" fontId="1994" fillId="2" borderId="5" xfId="0" applyFont="1" applyBorder="1"/>
    <xf numFmtId="0" fontId="1994" fillId="2" borderId="0" xfId="0" applyFont="1" applyBorder="1"/>
    <xf numFmtId="0" fontId="1994" fillId="2" borderId="4" xfId="0" applyFont="1" applyBorder="1"/>
    <xf numFmtId="0" fontId="1993" fillId="2" borderId="5" xfId="0" applyFont="1" applyBorder="1"/>
    <xf numFmtId="0" fontId="1993" fillId="2" borderId="9" xfId="0" applyFont="1" applyBorder="1"/>
    <xf numFmtId="0" fontId="1993" fillId="2" borderId="0" xfId="0" applyFont="1" applyBorder="1" applyAlignment="1">
      <alignment horizontal="center"/>
    </xf>
    <xf numFmtId="0" fontId="1993" fillId="2" borderId="0" xfId="0" applyFont="1" applyBorder="1"/>
    <xf numFmtId="2" fontId="1992" fillId="2" borderId="5" xfId="0" applyNumberFormat="1" applyFont="1" applyBorder="1" applyAlignment="1">
      <alignment horizontal="center"/>
    </xf>
    <xf numFmtId="0" fontId="1992" fillId="2" borderId="7" xfId="0" applyFont="1" applyBorder="1" applyAlignment="1">
      <alignment horizontal="center" vertical="center"/>
    </xf>
    <xf numFmtId="0" fontId="1992" fillId="2" borderId="0" xfId="0" applyFont="1" applyBorder="1" applyAlignment="1">
      <alignment horizontal="center"/>
    </xf>
    <xf numFmtId="0" fontId="1991" fillId="2" borderId="5" xfId="0" applyFont="1" applyBorder="1"/>
    <xf numFmtId="0" fontId="1991" fillId="2" borderId="0" xfId="0" applyFont="1" applyBorder="1" applyAlignment="1">
      <alignment horizontal="center"/>
    </xf>
    <xf numFmtId="0" fontId="1991" fillId="2" borderId="4" xfId="0" applyFont="1" applyBorder="1"/>
    <xf numFmtId="0" fontId="1990" fillId="2" borderId="0" xfId="0" applyFont="1" applyBorder="1" applyAlignment="1">
      <alignment horizontal="center"/>
    </xf>
    <xf numFmtId="0" fontId="1989" fillId="2" borderId="0" xfId="0" applyFont="1" applyBorder="1" applyAlignment="1">
      <alignment horizontal="center"/>
    </xf>
    <xf numFmtId="0" fontId="1988" fillId="2" borderId="6" xfId="0" applyFont="1" applyBorder="1" applyAlignment="1">
      <alignment horizontal="center"/>
    </xf>
    <xf numFmtId="0" fontId="1988" fillId="2" borderId="0" xfId="0" applyFont="1" applyBorder="1" applyAlignment="1">
      <alignment horizontal="center"/>
    </xf>
    <xf numFmtId="0" fontId="1987" fillId="2" borderId="5" xfId="0" applyFont="1" applyBorder="1"/>
    <xf numFmtId="0" fontId="1986" fillId="2" borderId="5" xfId="0" applyFont="1" applyBorder="1"/>
    <xf numFmtId="0" fontId="1986" fillId="2" borderId="0" xfId="0" applyFont="1" applyBorder="1" applyAlignment="1">
      <alignment horizontal="center"/>
    </xf>
    <xf numFmtId="0" fontId="1986" fillId="2" borderId="0" xfId="0" applyFont="1" applyBorder="1"/>
    <xf numFmtId="0" fontId="1985" fillId="2" borderId="0" xfId="0" applyFont="1" applyBorder="1" applyAlignment="1">
      <alignment horizontal="center"/>
    </xf>
    <xf numFmtId="0" fontId="1985" fillId="2" borderId="0" xfId="0" applyFont="1" applyBorder="1"/>
    <xf numFmtId="0" fontId="1984" fillId="2" borderId="5" xfId="0" applyFont="1" applyBorder="1"/>
    <xf numFmtId="0" fontId="1984" fillId="2" borderId="0" xfId="0" applyFont="1" applyBorder="1"/>
    <xf numFmtId="0" fontId="1983" fillId="2" borderId="5" xfId="0" applyFont="1" applyBorder="1"/>
    <xf numFmtId="1" fontId="1982" fillId="2" borderId="0" xfId="0" applyNumberFormat="1" applyFont="1"/>
    <xf numFmtId="1" fontId="1981" fillId="2" borderId="0" xfId="0" applyNumberFormat="1" applyFont="1"/>
    <xf numFmtId="1" fontId="1980" fillId="2" borderId="0" xfId="0" applyNumberFormat="1" applyFont="1"/>
    <xf numFmtId="1" fontId="1979" fillId="2" borderId="0" xfId="0" applyNumberFormat="1" applyFont="1"/>
    <xf numFmtId="1" fontId="1978" fillId="2" borderId="0" xfId="0" applyNumberFormat="1" applyFont="1"/>
    <xf numFmtId="1" fontId="1977" fillId="2" borderId="0" xfId="0" applyNumberFormat="1" applyFont="1"/>
    <xf numFmtId="0" fontId="1976" fillId="2" borderId="10" xfId="0" applyFont="1" applyBorder="1"/>
    <xf numFmtId="0" fontId="1976" fillId="2" borderId="12" xfId="0" applyFont="1" applyBorder="1"/>
    <xf numFmtId="0" fontId="1975" fillId="2" borderId="4" xfId="0" applyFont="1" applyBorder="1" applyAlignment="1">
      <alignment horizontal="center"/>
    </xf>
    <xf numFmtId="1" fontId="1974" fillId="2" borderId="0" xfId="0" applyNumberFormat="1" applyFont="1" applyBorder="1"/>
    <xf numFmtId="0" fontId="1974" fillId="2" borderId="0" xfId="0" applyFont="1" applyBorder="1" applyAlignment="1">
      <alignment horizontal="center"/>
    </xf>
    <xf numFmtId="0" fontId="1974" fillId="2" borderId="0" xfId="0" applyFont="1" applyBorder="1"/>
    <xf numFmtId="0" fontId="1973" fillId="2" borderId="5" xfId="0" applyFont="1" applyBorder="1"/>
    <xf numFmtId="0" fontId="1973" fillId="2" borderId="0" xfId="0" applyFont="1" applyBorder="1" applyAlignment="1">
      <alignment horizontal="center"/>
    </xf>
    <xf numFmtId="0" fontId="1973" fillId="2" borderId="0" xfId="0" applyFont="1" applyBorder="1"/>
    <xf numFmtId="0" fontId="1972" fillId="2" borderId="5" xfId="0" applyFont="1" applyBorder="1"/>
    <xf numFmtId="1" fontId="1972" fillId="2" borderId="0" xfId="0" applyNumberFormat="1" applyFont="1" applyBorder="1"/>
    <xf numFmtId="0" fontId="1972" fillId="2" borderId="0" xfId="0" applyFont="1" applyBorder="1"/>
    <xf numFmtId="1" fontId="1971" fillId="2" borderId="8" xfId="0" applyNumberFormat="1" applyFont="1" applyBorder="1" applyAlignment="1">
      <alignment horizontal="center"/>
    </xf>
    <xf numFmtId="1" fontId="1970" fillId="2" borderId="8" xfId="0" applyNumberFormat="1" applyFont="1" applyBorder="1" applyAlignment="1">
      <alignment horizontal="center"/>
    </xf>
    <xf numFmtId="1" fontId="1969" fillId="2" borderId="8" xfId="0" applyNumberFormat="1" applyFont="1" applyBorder="1" applyAlignment="1">
      <alignment horizontal="center"/>
    </xf>
    <xf numFmtId="0" fontId="1968" fillId="2" borderId="5" xfId="0" applyFont="1" applyBorder="1"/>
    <xf numFmtId="0" fontId="1967" fillId="2" borderId="5" xfId="0" applyFont="1" applyBorder="1"/>
    <xf numFmtId="1" fontId="1967" fillId="2" borderId="8" xfId="0" applyNumberFormat="1" applyFont="1" applyBorder="1" applyAlignment="1">
      <alignment horizontal="center"/>
    </xf>
    <xf numFmtId="0" fontId="1966" fillId="2" borderId="5" xfId="0" applyFont="1" applyBorder="1"/>
    <xf numFmtId="1" fontId="1966" fillId="2" borderId="8" xfId="0" applyNumberFormat="1" applyFont="1" applyBorder="1" applyAlignment="1">
      <alignment horizontal="center"/>
    </xf>
    <xf numFmtId="1" fontId="1965" fillId="2" borderId="8" xfId="0" applyNumberFormat="1" applyFont="1" applyBorder="1" applyAlignment="1">
      <alignment horizontal="center"/>
    </xf>
    <xf numFmtId="1" fontId="1964" fillId="2" borderId="8" xfId="0" applyNumberFormat="1" applyFont="1" applyBorder="1" applyAlignment="1">
      <alignment horizontal="center"/>
    </xf>
    <xf numFmtId="1" fontId="1963" fillId="2" borderId="8" xfId="0" applyNumberFormat="1" applyFont="1" applyBorder="1" applyAlignment="1">
      <alignment horizontal="center"/>
    </xf>
    <xf numFmtId="1" fontId="1962" fillId="2" borderId="8" xfId="0" applyNumberFormat="1" applyFont="1" applyBorder="1" applyAlignment="1">
      <alignment horizontal="center"/>
    </xf>
    <xf numFmtId="0" fontId="1961" fillId="2" borderId="5" xfId="0" applyFont="1" applyBorder="1"/>
    <xf numFmtId="1" fontId="1961" fillId="2" borderId="8" xfId="0" applyNumberFormat="1" applyFont="1" applyBorder="1" applyAlignment="1">
      <alignment horizontal="center"/>
    </xf>
    <xf numFmtId="1" fontId="1960" fillId="2" borderId="8" xfId="0" applyNumberFormat="1" applyFont="1" applyBorder="1" applyAlignment="1">
      <alignment horizontal="center"/>
    </xf>
    <xf numFmtId="1" fontId="1959" fillId="2" borderId="0" xfId="0" applyNumberFormat="1" applyFont="1" applyBorder="1" applyAlignment="1">
      <alignment horizontal="center"/>
    </xf>
    <xf numFmtId="0" fontId="1959" fillId="2" borderId="5" xfId="0" applyFont="1" applyBorder="1"/>
    <xf numFmtId="0" fontId="1958" fillId="2" borderId="5" xfId="0" applyFont="1" applyBorder="1"/>
    <xf numFmtId="0" fontId="1957" fillId="2" borderId="5" xfId="0" applyFont="1" applyBorder="1"/>
    <xf numFmtId="0" fontId="1957" fillId="2" borderId="0" xfId="0" applyFont="1" applyBorder="1"/>
    <xf numFmtId="0" fontId="1956" fillId="2" borderId="0" xfId="0" applyFont="1" applyBorder="1" applyAlignment="1">
      <alignment horizontal="center"/>
    </xf>
    <xf numFmtId="0" fontId="1956" fillId="2" borderId="0" xfId="0" applyFont="1" applyBorder="1"/>
    <xf numFmtId="0" fontId="1955" fillId="2" borderId="5" xfId="0" applyFont="1" applyBorder="1"/>
    <xf numFmtId="0" fontId="1955" fillId="2" borderId="0" xfId="0" applyFont="1" applyBorder="1"/>
    <xf numFmtId="0" fontId="1954" fillId="2" borderId="4" xfId="0" applyFont="1" applyBorder="1"/>
    <xf numFmtId="0" fontId="1953" fillId="2" borderId="5" xfId="0" applyFont="1" applyBorder="1"/>
    <xf numFmtId="0" fontId="1953" fillId="2" borderId="0" xfId="0" applyFont="1" applyBorder="1" applyAlignment="1">
      <alignment horizontal="center"/>
    </xf>
    <xf numFmtId="0" fontId="1953" fillId="2" borderId="4" xfId="0" applyFont="1" applyBorder="1"/>
    <xf numFmtId="0" fontId="1952" fillId="2" borderId="6" xfId="0" applyFont="1" applyBorder="1" applyAlignment="1">
      <alignment horizontal="center"/>
    </xf>
    <xf numFmtId="0" fontId="1952" fillId="2" borderId="0" xfId="0" applyFont="1" applyBorder="1" applyAlignment="1">
      <alignment horizontal="center"/>
    </xf>
    <xf numFmtId="0" fontId="1952" fillId="2" borderId="0" xfId="0" applyFont="1" applyBorder="1"/>
    <xf numFmtId="0" fontId="1951" fillId="2" borderId="0" xfId="0" applyFont="1" applyBorder="1" applyAlignment="1">
      <alignment horizontal="center"/>
    </xf>
    <xf numFmtId="0" fontId="1951" fillId="2" borderId="0" xfId="0" applyFont="1" applyBorder="1"/>
    <xf numFmtId="0" fontId="1950" fillId="2" borderId="5" xfId="0" applyFont="1" applyBorder="1"/>
    <xf numFmtId="1" fontId="1949" fillId="2" borderId="0" xfId="0" applyNumberFormat="1" applyFont="1"/>
    <xf numFmtId="1" fontId="1948" fillId="2" borderId="0" xfId="0" applyNumberFormat="1" applyFont="1"/>
    <xf numFmtId="1" fontId="1947" fillId="2" borderId="0" xfId="0" applyNumberFormat="1" applyFont="1"/>
    <xf numFmtId="1" fontId="1946" fillId="2" borderId="0" xfId="0" applyNumberFormat="1" applyFont="1"/>
    <xf numFmtId="1" fontId="1945" fillId="2" borderId="12" xfId="0" applyNumberFormat="1" applyFont="1" applyBorder="1"/>
    <xf numFmtId="0" fontId="1945" fillId="2" borderId="12" xfId="0" applyFont="1" applyBorder="1" applyAlignment="1">
      <alignment horizontal="center"/>
    </xf>
    <xf numFmtId="0" fontId="1945" fillId="2" borderId="12" xfId="0" applyFont="1" applyBorder="1"/>
    <xf numFmtId="0" fontId="1945" fillId="2" borderId="11" xfId="0" applyFont="1" applyBorder="1"/>
    <xf numFmtId="0" fontId="1944" fillId="2" borderId="5" xfId="0" applyFont="1" applyBorder="1"/>
    <xf numFmtId="0" fontId="1944" fillId="2" borderId="4" xfId="0" applyFont="1" applyBorder="1" applyAlignment="1">
      <alignment horizontal="center"/>
    </xf>
    <xf numFmtId="0" fontId="1943" fillId="2" borderId="5" xfId="0" applyFont="1" applyBorder="1"/>
    <xf numFmtId="0" fontId="1943" fillId="2" borderId="0" xfId="0" applyFont="1" applyBorder="1"/>
    <xf numFmtId="0" fontId="1943" fillId="2" borderId="4" xfId="0" applyFont="1" applyBorder="1"/>
    <xf numFmtId="0" fontId="1942" fillId="2" borderId="5" xfId="0" applyFont="1" applyBorder="1"/>
    <xf numFmtId="1" fontId="1942" fillId="2" borderId="0" xfId="0" applyNumberFormat="1" applyFont="1" applyBorder="1"/>
    <xf numFmtId="0" fontId="1942" fillId="2" borderId="0" xfId="0" applyFont="1" applyBorder="1" applyAlignment="1">
      <alignment horizontal="center"/>
    </xf>
    <xf numFmtId="0" fontId="1942" fillId="2" borderId="0" xfId="0" applyFont="1" applyBorder="1"/>
    <xf numFmtId="1" fontId="1941" fillId="2" borderId="8" xfId="0" applyNumberFormat="1" applyFont="1" applyBorder="1" applyAlignment="1">
      <alignment horizontal="center"/>
    </xf>
    <xf numFmtId="0" fontId="1940" fillId="2" borderId="5" xfId="0" applyFont="1" applyBorder="1"/>
    <xf numFmtId="0" fontId="1939" fillId="2" borderId="5" xfId="0" applyFont="1" applyBorder="1"/>
    <xf numFmtId="0" fontId="1938" fillId="2" borderId="5" xfId="0" applyFont="1" applyBorder="1"/>
    <xf numFmtId="0" fontId="1937" fillId="2" borderId="5" xfId="0" applyFont="1" applyBorder="1"/>
    <xf numFmtId="0" fontId="1936" fillId="2" borderId="5" xfId="0" applyFont="1" applyBorder="1"/>
    <xf numFmtId="1" fontId="1936" fillId="2" borderId="8" xfId="0" applyNumberFormat="1" applyFont="1" applyBorder="1" applyAlignment="1">
      <alignment horizontal="center"/>
    </xf>
    <xf numFmtId="0" fontId="1935" fillId="2" borderId="5" xfId="0" applyFont="1" applyBorder="1"/>
    <xf numFmtId="1" fontId="1935" fillId="2" borderId="8" xfId="0" applyNumberFormat="1" applyFont="1" applyBorder="1" applyAlignment="1">
      <alignment horizontal="center"/>
    </xf>
    <xf numFmtId="0" fontId="1934" fillId="2" borderId="5" xfId="0" applyFont="1" applyBorder="1"/>
    <xf numFmtId="0" fontId="1934" fillId="2" borderId="0" xfId="0" applyFont="1" applyBorder="1" applyAlignment="1">
      <alignment horizontal="center"/>
    </xf>
    <xf numFmtId="0" fontId="1934" fillId="2" borderId="4" xfId="0" applyFont="1" applyBorder="1"/>
    <xf numFmtId="0" fontId="1933" fillId="2" borderId="0" xfId="0" applyFont="1" applyBorder="1" applyAlignment="1">
      <alignment horizontal="center"/>
    </xf>
    <xf numFmtId="0" fontId="1932" fillId="2" borderId="3" xfId="0" applyFont="1" applyBorder="1" applyAlignment="1">
      <alignment horizontal="center" wrapText="1"/>
    </xf>
    <xf numFmtId="0" fontId="1932" fillId="2" borderId="0" xfId="0" applyFont="1" applyBorder="1" applyAlignment="1">
      <alignment horizontal="center"/>
    </xf>
    <xf numFmtId="0" fontId="1932" fillId="2" borderId="0" xfId="0" applyFont="1" applyBorder="1"/>
    <xf numFmtId="0" fontId="1931" fillId="2" borderId="5" xfId="0" applyFont="1" applyBorder="1"/>
    <xf numFmtId="0" fontId="1931" fillId="2" borderId="0" xfId="0" applyFont="1" applyBorder="1"/>
    <xf numFmtId="0" fontId="1930" fillId="2" borderId="5" xfId="0" applyFont="1" applyBorder="1"/>
    <xf numFmtId="1" fontId="1929" fillId="2" borderId="0" xfId="0" applyNumberFormat="1" applyFont="1"/>
    <xf numFmtId="0" fontId="9" fillId="2" borderId="0" xfId="69" applyFont="1"/>
    <xf numFmtId="1" fontId="1928" fillId="2" borderId="0" xfId="0" applyNumberFormat="1" applyFont="1"/>
    <xf numFmtId="1" fontId="1927" fillId="2" borderId="0" xfId="0" applyNumberFormat="1" applyFont="1"/>
    <xf numFmtId="1" fontId="1926" fillId="2" borderId="0" xfId="0" applyNumberFormat="1" applyFont="1"/>
    <xf numFmtId="1" fontId="1925" fillId="2" borderId="12" xfId="0" applyNumberFormat="1" applyFont="1" applyBorder="1"/>
    <xf numFmtId="0" fontId="1925" fillId="2" borderId="12" xfId="0" applyFont="1" applyBorder="1"/>
    <xf numFmtId="0" fontId="1924" fillId="2" borderId="5" xfId="0" applyFont="1" applyBorder="1"/>
    <xf numFmtId="1" fontId="1924" fillId="2" borderId="0" xfId="0" applyNumberFormat="1" applyFont="1" applyBorder="1"/>
    <xf numFmtId="0" fontId="1924" fillId="2" borderId="0" xfId="0" applyFont="1" applyBorder="1"/>
    <xf numFmtId="0" fontId="1923" fillId="2" borderId="0" xfId="0" applyFont="1" applyBorder="1"/>
    <xf numFmtId="0" fontId="1922" fillId="2" borderId="5" xfId="0" applyFont="1" applyBorder="1"/>
    <xf numFmtId="0" fontId="1922" fillId="2" borderId="0" xfId="0" applyFont="1" applyBorder="1" applyAlignment="1">
      <alignment horizontal="center"/>
    </xf>
    <xf numFmtId="0" fontId="1922" fillId="2" borderId="0" xfId="0" applyFont="1" applyBorder="1"/>
    <xf numFmtId="0" fontId="1921" fillId="2" borderId="5" xfId="0" applyFont="1" applyBorder="1"/>
    <xf numFmtId="1" fontId="1921" fillId="2" borderId="8" xfId="0" applyNumberFormat="1" applyFont="1" applyBorder="1" applyAlignment="1">
      <alignment horizontal="center"/>
    </xf>
    <xf numFmtId="1" fontId="1920" fillId="2" borderId="8" xfId="0" applyNumberFormat="1" applyFont="1" applyBorder="1" applyAlignment="1">
      <alignment horizontal="center"/>
    </xf>
    <xf numFmtId="0" fontId="1919" fillId="2" borderId="5" xfId="0" applyFont="1" applyBorder="1"/>
    <xf numFmtId="1" fontId="1918" fillId="2" borderId="8" xfId="0" applyNumberFormat="1" applyFont="1" applyBorder="1" applyAlignment="1">
      <alignment horizontal="center"/>
    </xf>
    <xf numFmtId="0" fontId="1917" fillId="2" borderId="5" xfId="0" applyFont="1" applyBorder="1"/>
    <xf numFmtId="1" fontId="1917" fillId="2" borderId="8" xfId="0" applyNumberFormat="1" applyFont="1" applyBorder="1" applyAlignment="1">
      <alignment horizontal="center"/>
    </xf>
    <xf numFmtId="0" fontId="1916" fillId="2" borderId="5" xfId="0" applyFont="1" applyBorder="1"/>
    <xf numFmtId="1" fontId="1916" fillId="2" borderId="8" xfId="0" applyNumberFormat="1" applyFont="1" applyBorder="1" applyAlignment="1">
      <alignment horizontal="center"/>
    </xf>
    <xf numFmtId="1" fontId="1915" fillId="2" borderId="8" xfId="0" applyNumberFormat="1" applyFont="1" applyBorder="1" applyAlignment="1">
      <alignment horizontal="center"/>
    </xf>
    <xf numFmtId="0" fontId="7" fillId="2" borderId="7" xfId="69" applyFont="1" applyBorder="1" applyAlignment="1">
      <alignment horizontal="center" wrapText="1"/>
    </xf>
    <xf numFmtId="0" fontId="7" fillId="2" borderId="8" xfId="69" applyFont="1" applyBorder="1" applyAlignment="1">
      <alignment horizontal="center"/>
    </xf>
    <xf numFmtId="0" fontId="7" fillId="2" borderId="8" xfId="69" applyFont="1" applyBorder="1" applyAlignment="1">
      <alignment horizontal="center" wrapText="1"/>
    </xf>
    <xf numFmtId="0" fontId="5" fillId="2" borderId="0" xfId="69" applyFont="1" applyBorder="1" applyAlignment="1">
      <alignment horizontal="center"/>
    </xf>
    <xf numFmtId="0" fontId="5" fillId="2" borderId="0" xfId="69" applyFont="1" applyBorder="1" applyAlignment="1">
      <alignment horizontal="left"/>
    </xf>
    <xf numFmtId="0" fontId="5" fillId="2" borderId="4" xfId="69" applyFont="1" applyBorder="1" applyAlignment="1">
      <alignment horizontal="center"/>
    </xf>
    <xf numFmtId="0" fontId="9" fillId="2" borderId="0" xfId="69" applyFont="1" applyBorder="1" applyAlignment="1">
      <alignment horizontal="center"/>
    </xf>
    <xf numFmtId="0" fontId="10" fillId="2" borderId="10" xfId="69" applyFont="1" applyBorder="1"/>
    <xf numFmtId="0" fontId="10" fillId="2" borderId="9" xfId="69" applyFont="1" applyBorder="1"/>
    <xf numFmtId="0" fontId="10" fillId="2" borderId="9" xfId="69" applyFont="1" applyBorder="1" applyAlignment="1">
      <alignment horizontal="center"/>
    </xf>
    <xf numFmtId="0" fontId="10" fillId="2" borderId="7" xfId="69" applyFont="1" applyBorder="1" applyAlignment="1">
      <alignment horizontal="center" vertical="center"/>
    </xf>
    <xf numFmtId="0" fontId="1914" fillId="2" borderId="0" xfId="0" applyFont="1" applyBorder="1"/>
    <xf numFmtId="0" fontId="1913" fillId="2" borderId="5" xfId="0" applyFont="1" applyBorder="1"/>
    <xf numFmtId="0" fontId="1913" fillId="2" borderId="0" xfId="0" applyFont="1" applyBorder="1" applyAlignment="1">
      <alignment horizontal="center"/>
    </xf>
    <xf numFmtId="0" fontId="1913" fillId="2" borderId="4" xfId="0" applyFont="1" applyBorder="1"/>
    <xf numFmtId="0" fontId="10" fillId="2" borderId="7" xfId="69" applyFont="1" applyBorder="1"/>
    <xf numFmtId="0" fontId="6" fillId="2" borderId="7" xfId="69" applyFont="1" applyBorder="1" applyAlignment="1">
      <alignment horizontal="center"/>
    </xf>
    <xf numFmtId="0" fontId="1912" fillId="2" borderId="5" xfId="0" applyFont="1" applyBorder="1"/>
    <xf numFmtId="0" fontId="1912" fillId="2" borderId="6" xfId="0" applyFont="1" applyBorder="1" applyAlignment="1">
      <alignment horizontal="center"/>
    </xf>
    <xf numFmtId="1" fontId="5" fillId="2" borderId="0" xfId="69" applyNumberFormat="1" applyFont="1" applyBorder="1" applyAlignment="1">
      <alignment horizontal="center"/>
    </xf>
    <xf numFmtId="0" fontId="1911" fillId="2" borderId="0" xfId="0" applyFont="1" applyBorder="1" applyAlignment="1">
      <alignment horizontal="center"/>
    </xf>
    <xf numFmtId="0" fontId="1911" fillId="2" borderId="0" xfId="0" applyFont="1" applyBorder="1"/>
    <xf numFmtId="0" fontId="10" fillId="2" borderId="0" xfId="69" applyFont="1" applyBorder="1" applyAlignment="1">
      <alignment horizontal="center"/>
    </xf>
    <xf numFmtId="0" fontId="10" fillId="2" borderId="0" xfId="69" applyFont="1" applyBorder="1"/>
    <xf numFmtId="0" fontId="10" fillId="2" borderId="0" xfId="69" applyFont="1" applyBorder="1" applyAlignment="1">
      <alignment horizontal="left"/>
    </xf>
    <xf numFmtId="0" fontId="4" fillId="2" borderId="0" xfId="69" applyFont="1" applyBorder="1" applyAlignment="1">
      <alignment horizontal="left"/>
    </xf>
    <xf numFmtId="0" fontId="10" fillId="2" borderId="5" xfId="69" applyFont="1" applyBorder="1"/>
    <xf numFmtId="0" fontId="4" fillId="2" borderId="0" xfId="69" applyFont="1" applyBorder="1" applyAlignment="1">
      <alignment horizontal="center"/>
    </xf>
    <xf numFmtId="0" fontId="10" fillId="2" borderId="2" xfId="69" applyFont="1" applyBorder="1" applyAlignment="1">
      <alignment horizontal="center"/>
    </xf>
    <xf numFmtId="0" fontId="10" fillId="2" borderId="1" xfId="69" applyFont="1" applyBorder="1"/>
    <xf numFmtId="0" fontId="10" fillId="2" borderId="1" xfId="0" applyFont="1" applyBorder="1"/>
    <xf numFmtId="0" fontId="10" fillId="2" borderId="2" xfId="0" applyFont="1" applyBorder="1"/>
    <xf numFmtId="0" fontId="10" fillId="2" borderId="2" xfId="0" applyFont="1" applyBorder="1" applyAlignment="1">
      <alignment horizontal="center"/>
    </xf>
    <xf numFmtId="0" fontId="10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1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2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13" fillId="2" borderId="0" xfId="0" applyFont="1" applyBorder="1" applyAlignment="1">
      <alignment horizontal="left"/>
    </xf>
    <xf numFmtId="0" fontId="13" fillId="2" borderId="0" xfId="0" applyFont="1" applyBorder="1"/>
    <xf numFmtId="0" fontId="13" fillId="2" borderId="5" xfId="0" applyFont="1" applyBorder="1"/>
    <xf numFmtId="0" fontId="4" fillId="2" borderId="4" xfId="0" applyFont="1" applyBorder="1"/>
    <xf numFmtId="0" fontId="14" fillId="2" borderId="0" xfId="0" applyFont="1" applyBorder="1"/>
    <xf numFmtId="0" fontId="14" fillId="2" borderId="0" xfId="0" applyFont="1" applyBorder="1" applyAlignment="1">
      <alignment horizontal="center"/>
    </xf>
    <xf numFmtId="0" fontId="14" fillId="2" borderId="5" xfId="0" applyFont="1" applyBorder="1"/>
    <xf numFmtId="0" fontId="4" fillId="2" borderId="4" xfId="0" applyFont="1" applyBorder="1"/>
    <xf numFmtId="0" fontId="15" fillId="2" borderId="0" xfId="0" applyFont="1" applyBorder="1"/>
    <xf numFmtId="0" fontId="15" fillId="2" borderId="0" xfId="0" applyFont="1" applyBorder="1" applyAlignment="1">
      <alignment horizontal="center"/>
    </xf>
    <xf numFmtId="0" fontId="15" fillId="2" borderId="5" xfId="0" applyFont="1" applyBorder="1"/>
    <xf numFmtId="0" fontId="4" fillId="2" borderId="4" xfId="0" applyFont="1" applyBorder="1"/>
    <xf numFmtId="0" fontId="16" fillId="2" borderId="0" xfId="0" applyFont="1" applyBorder="1"/>
    <xf numFmtId="0" fontId="16" fillId="2" borderId="0" xfId="0" applyFont="1" applyBorder="1" applyAlignment="1">
      <alignment horizontal="center"/>
    </xf>
    <xf numFmtId="0" fontId="16" fillId="2" borderId="5" xfId="0" applyFont="1" applyBorder="1"/>
    <xf numFmtId="0" fontId="4" fillId="2" borderId="4" xfId="0" applyFont="1" applyBorder="1"/>
    <xf numFmtId="0" fontId="17" fillId="2" borderId="0" xfId="0" applyFont="1" applyBorder="1"/>
    <xf numFmtId="0" fontId="17" fillId="2" borderId="0" xfId="0" applyFont="1" applyBorder="1" applyAlignment="1">
      <alignment horizontal="center"/>
    </xf>
    <xf numFmtId="0" fontId="17" fillId="2" borderId="5" xfId="0" applyFont="1" applyBorder="1"/>
    <xf numFmtId="0" fontId="4" fillId="2" borderId="4" xfId="0" applyFont="1" applyBorder="1"/>
    <xf numFmtId="0" fontId="18" fillId="2" borderId="0" xfId="0" applyFont="1" applyBorder="1"/>
    <xf numFmtId="0" fontId="18" fillId="2" borderId="0" xfId="0" applyFont="1" applyBorder="1" applyAlignment="1">
      <alignment horizontal="center"/>
    </xf>
    <xf numFmtId="0" fontId="18" fillId="2" borderId="5" xfId="0" applyFont="1" applyBorder="1"/>
    <xf numFmtId="0" fontId="4" fillId="2" borderId="4" xfId="0" applyFont="1" applyBorder="1"/>
    <xf numFmtId="0" fontId="19" fillId="2" borderId="0" xfId="0" applyFont="1" applyBorder="1"/>
    <xf numFmtId="0" fontId="19" fillId="2" borderId="0" xfId="0" applyFont="1" applyBorder="1" applyAlignment="1">
      <alignment horizontal="center"/>
    </xf>
    <xf numFmtId="0" fontId="19" fillId="2" borderId="5" xfId="0" applyFont="1" applyBorder="1"/>
    <xf numFmtId="0" fontId="4" fillId="2" borderId="4" xfId="0" applyFont="1" applyBorder="1"/>
    <xf numFmtId="0" fontId="20" fillId="2" borderId="0" xfId="0" applyFont="1" applyBorder="1"/>
    <xf numFmtId="0" fontId="20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20" fillId="2" borderId="5" xfId="0" applyFont="1" applyBorder="1"/>
    <xf numFmtId="0" fontId="4" fillId="2" borderId="4" xfId="0" applyFont="1" applyBorder="1"/>
    <xf numFmtId="0" fontId="21" fillId="2" borderId="0" xfId="0" applyFont="1" applyBorder="1"/>
    <xf numFmtId="0" fontId="21" fillId="2" borderId="0" xfId="0" applyFont="1" applyBorder="1" applyAlignment="1">
      <alignment horizontal="center"/>
    </xf>
    <xf numFmtId="0" fontId="4" fillId="2" borderId="0" xfId="0" applyFont="1" applyBorder="1"/>
    <xf numFmtId="0" fontId="21" fillId="2" borderId="5" xfId="0" applyFont="1" applyBorder="1"/>
    <xf numFmtId="0" fontId="4" fillId="2" borderId="4" xfId="0" applyFont="1" applyBorder="1"/>
    <xf numFmtId="0" fontId="22" fillId="2" borderId="0" xfId="0" applyFont="1" applyBorder="1"/>
    <xf numFmtId="0" fontId="22" fillId="2" borderId="0" xfId="0" applyFont="1" applyBorder="1" applyAlignment="1">
      <alignment horizontal="center"/>
    </xf>
    <xf numFmtId="0" fontId="22" fillId="2" borderId="5" xfId="0" applyFont="1" applyBorder="1"/>
    <xf numFmtId="0" fontId="4" fillId="2" borderId="4" xfId="0" applyFont="1" applyBorder="1"/>
    <xf numFmtId="0" fontId="23" fillId="2" borderId="0" xfId="0" applyFont="1" applyBorder="1"/>
    <xf numFmtId="0" fontId="23" fillId="2" borderId="0" xfId="0" applyFont="1" applyBorder="1" applyAlignment="1">
      <alignment horizontal="center"/>
    </xf>
    <xf numFmtId="0" fontId="23" fillId="2" borderId="6" xfId="0" applyFont="1" applyBorder="1" applyAlignment="1">
      <alignment horizontal="center"/>
    </xf>
    <xf numFmtId="0" fontId="23" fillId="2" borderId="3" xfId="0" applyFont="1" applyBorder="1" applyAlignment="1">
      <alignment horizontal="center" wrapText="1"/>
    </xf>
    <xf numFmtId="0" fontId="23" fillId="2" borderId="5" xfId="0" applyFont="1" applyBorder="1"/>
    <xf numFmtId="0" fontId="24" fillId="2" borderId="4" xfId="0" applyFont="1" applyBorder="1"/>
    <xf numFmtId="0" fontId="24" fillId="2" borderId="0" xfId="0" applyFont="1" applyBorder="1"/>
    <xf numFmtId="0" fontId="24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24" fillId="2" borderId="5" xfId="0" applyFont="1" applyBorder="1"/>
    <xf numFmtId="0" fontId="25" fillId="2" borderId="4" xfId="0" applyFont="1" applyBorder="1"/>
    <xf numFmtId="0" fontId="25" fillId="2" borderId="0" xfId="0" applyFont="1" applyBorder="1"/>
    <xf numFmtId="0" fontId="25" fillId="2" borderId="0" xfId="0" applyFont="1" applyBorder="1" applyAlignment="1">
      <alignment horizontal="center"/>
    </xf>
    <xf numFmtId="0" fontId="25" fillId="2" borderId="7" xfId="0" applyFont="1" applyBorder="1"/>
    <xf numFmtId="0" fontId="25" fillId="2" borderId="5" xfId="0" applyFont="1" applyBorder="1"/>
    <xf numFmtId="0" fontId="26" fillId="2" borderId="4" xfId="0" applyFont="1" applyBorder="1"/>
    <xf numFmtId="0" fontId="26" fillId="2" borderId="0" xfId="0" applyFont="1" applyBorder="1"/>
    <xf numFmtId="0" fontId="26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26" fillId="2" borderId="5" xfId="0" applyFont="1" applyBorder="1"/>
    <xf numFmtId="0" fontId="27" fillId="2" borderId="4" xfId="0" applyFont="1" applyBorder="1"/>
    <xf numFmtId="0" fontId="27" fillId="2" borderId="0" xfId="0" applyFont="1" applyBorder="1"/>
    <xf numFmtId="0" fontId="2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27" fillId="2" borderId="5" xfId="0" applyFont="1" applyBorder="1"/>
    <xf numFmtId="0" fontId="28" fillId="2" borderId="4" xfId="0" applyFont="1" applyBorder="1"/>
    <xf numFmtId="0" fontId="28" fillId="2" borderId="0" xfId="0" applyFont="1" applyBorder="1"/>
    <xf numFmtId="0" fontId="28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28" fillId="2" borderId="7" xfId="0" applyFont="1" applyBorder="1" applyAlignment="1">
      <alignment horizontal="center" vertical="center"/>
    </xf>
    <xf numFmtId="2" fontId="28" fillId="2" borderId="5" xfId="0" applyNumberFormat="1" applyFont="1" applyBorder="1" applyAlignment="1">
      <alignment horizontal="center"/>
    </xf>
    <xf numFmtId="0" fontId="28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29" fillId="2" borderId="4" xfId="0" applyFont="1" applyBorder="1"/>
    <xf numFmtId="0" fontId="29" fillId="2" borderId="0" xfId="0" applyFont="1" applyBorder="1"/>
    <xf numFmtId="0" fontId="29" fillId="2" borderId="0" xfId="0" applyFont="1" applyBorder="1" applyAlignment="1">
      <alignment horizontal="center"/>
    </xf>
    <xf numFmtId="0" fontId="29" fillId="2" borderId="9" xfId="0" applyFont="1" applyBorder="1" applyAlignment="1">
      <alignment horizontal="center"/>
    </xf>
    <xf numFmtId="0" fontId="29" fillId="2" borderId="10" xfId="0" applyFont="1" applyBorder="1" applyAlignment="1">
      <alignment horizontal="center"/>
    </xf>
    <xf numFmtId="0" fontId="29" fillId="2" borderId="5" xfId="0" applyFont="1" applyBorder="1"/>
    <xf numFmtId="0" fontId="4" fillId="2" borderId="4" xfId="0" applyFont="1" applyBorder="1"/>
    <xf numFmtId="0" fontId="30" fillId="2" borderId="0" xfId="0" applyFont="1" applyBorder="1"/>
    <xf numFmtId="0" fontId="4" fillId="2" borderId="0" xfId="0" applyFont="1" applyBorder="1" applyAlignment="1">
      <alignment horizontal="center"/>
    </xf>
    <xf numFmtId="0" fontId="30" fillId="2" borderId="0" xfId="0" applyFont="1" applyBorder="1" applyAlignment="1">
      <alignment horizontal="center"/>
    </xf>
    <xf numFmtId="0" fontId="30" fillId="2" borderId="9" xfId="0" applyFont="1" applyBorder="1"/>
    <xf numFmtId="0" fontId="30" fillId="2" borderId="10" xfId="0" applyFont="1" applyBorder="1"/>
    <xf numFmtId="0" fontId="30" fillId="2" borderId="5" xfId="0" applyFont="1" applyBorder="1"/>
    <xf numFmtId="0" fontId="31" fillId="2" borderId="4" xfId="0" applyFont="1" applyBorder="1"/>
    <xf numFmtId="0" fontId="31" fillId="2" borderId="0" xfId="0" applyFont="1" applyBorder="1"/>
    <xf numFmtId="0" fontId="31" fillId="2" borderId="0" xfId="0" applyFont="1" applyBorder="1" applyAlignment="1">
      <alignment horizontal="center"/>
    </xf>
    <xf numFmtId="0" fontId="31" fillId="2" borderId="5" xfId="0" applyFont="1" applyBorder="1"/>
    <xf numFmtId="0" fontId="4" fillId="2" borderId="4" xfId="0" applyFont="1" applyBorder="1"/>
    <xf numFmtId="0" fontId="32" fillId="2" borderId="0" xfId="0" applyFont="1" applyBorder="1"/>
    <xf numFmtId="0" fontId="32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32" fillId="2" borderId="5" xfId="0" applyFont="1" applyBorder="1"/>
    <xf numFmtId="0" fontId="34" fillId="2" borderId="4" xfId="0" applyFont="1" applyBorder="1"/>
    <xf numFmtId="0" fontId="34" fillId="2" borderId="0" xfId="0" applyFont="1" applyBorder="1"/>
    <xf numFmtId="0" fontId="34" fillId="2" borderId="0" xfId="0" applyFont="1" applyBorder="1" applyAlignment="1">
      <alignment horizontal="center"/>
    </xf>
    <xf numFmtId="0" fontId="33" fillId="2" borderId="0" xfId="0" applyFont="1" applyBorder="1" applyAlignment="1">
      <alignment horizontal="center"/>
    </xf>
    <xf numFmtId="0" fontId="34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35" fillId="2" borderId="0" xfId="0" applyFont="1" applyBorder="1"/>
    <xf numFmtId="0" fontId="35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36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37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0" fillId="2" borderId="5" xfId="0" applyFont="1" applyBorder="1"/>
    <xf numFmtId="1" fontId="40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4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42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4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2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6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6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9" fillId="2" borderId="5" xfId="0" applyFont="1" applyBorder="1"/>
    <xf numFmtId="0" fontId="4" fillId="2" borderId="4" xfId="0" applyFont="1" applyBorder="1"/>
    <xf numFmtId="0" fontId="70" fillId="2" borderId="0" xfId="0" applyFont="1" applyBorder="1"/>
    <xf numFmtId="0" fontId="70" fillId="2" borderId="0" xfId="0" applyFont="1" applyBorder="1" applyAlignment="1">
      <alignment horizontal="center"/>
    </xf>
    <xf numFmtId="1" fontId="70" fillId="2" borderId="0" xfId="0" applyNumberFormat="1" applyFont="1" applyBorder="1"/>
    <xf numFmtId="0" fontId="70" fillId="2" borderId="5" xfId="0" applyFont="1" applyBorder="1"/>
    <xf numFmtId="0" fontId="71" fillId="2" borderId="4" xfId="0" applyFont="1" applyBorder="1"/>
    <xf numFmtId="0" fontId="71" fillId="2" borderId="0" xfId="0" applyFont="1" applyBorder="1"/>
    <xf numFmtId="0" fontId="71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71" fillId="2" borderId="5" xfId="0" applyFont="1" applyBorder="1"/>
    <xf numFmtId="0" fontId="8" fillId="2" borderId="4" xfId="0" applyFont="1" applyBorder="1"/>
    <xf numFmtId="0" fontId="72" fillId="2" borderId="0" xfId="0" applyFont="1" applyBorder="1"/>
    <xf numFmtId="0" fontId="72" fillId="2" borderId="0" xfId="0" applyFont="1" applyBorder="1" applyAlignment="1">
      <alignment horizontal="center"/>
    </xf>
    <xf numFmtId="1" fontId="72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72" fillId="2" borderId="5" xfId="0" applyFont="1" applyBorder="1"/>
    <xf numFmtId="0" fontId="73" fillId="2" borderId="4" xfId="0" applyFont="1" applyBorder="1" applyAlignment="1">
      <alignment horizontal="center"/>
    </xf>
    <xf numFmtId="0" fontId="73" fillId="2" borderId="0" xfId="0" applyFont="1" applyBorder="1" applyAlignment="1">
      <alignment horizontal="center"/>
    </xf>
    <xf numFmtId="0" fontId="73" fillId="2" borderId="0" xfId="0" applyFont="1" applyBorder="1"/>
    <xf numFmtId="0" fontId="73" fillId="2" borderId="5" xfId="0" applyFont="1" applyBorder="1"/>
    <xf numFmtId="0" fontId="8" fillId="2" borderId="4" xfId="0" applyFont="1" applyBorder="1"/>
    <xf numFmtId="0" fontId="74" fillId="2" borderId="0" xfId="0" applyFont="1" applyBorder="1"/>
    <xf numFmtId="0" fontId="74" fillId="2" borderId="0" xfId="0" applyFont="1" applyBorder="1" applyAlignment="1">
      <alignment horizontal="center"/>
    </xf>
    <xf numFmtId="1" fontId="74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74" fillId="2" borderId="5" xfId="0" applyFont="1" applyBorder="1"/>
    <xf numFmtId="0" fontId="75" fillId="2" borderId="4" xfId="0" applyFont="1" applyBorder="1"/>
    <xf numFmtId="0" fontId="75" fillId="2" borderId="0" xfId="0" applyFont="1" applyBorder="1"/>
    <xf numFmtId="0" fontId="75" fillId="2" borderId="0" xfId="0" applyFont="1" applyBorder="1" applyAlignment="1">
      <alignment horizontal="center"/>
    </xf>
    <xf numFmtId="1" fontId="75" fillId="2" borderId="0" xfId="0" applyNumberFormat="1" applyFont="1" applyBorder="1"/>
    <xf numFmtId="0" fontId="75" fillId="2" borderId="5" xfId="0" applyFont="1" applyBorder="1"/>
    <xf numFmtId="0" fontId="76" fillId="2" borderId="4" xfId="0" applyFont="1" applyBorder="1"/>
    <xf numFmtId="0" fontId="76" fillId="2" borderId="0" xfId="0" applyFont="1" applyBorder="1"/>
    <xf numFmtId="0" fontId="76" fillId="2" borderId="0" xfId="0" applyFont="1" applyBorder="1" applyAlignment="1">
      <alignment horizontal="center"/>
    </xf>
    <xf numFmtId="1" fontId="76" fillId="2" borderId="0" xfId="0" applyNumberFormat="1" applyFont="1" applyBorder="1"/>
    <xf numFmtId="0" fontId="76" fillId="2" borderId="5" xfId="0" applyFont="1" applyBorder="1"/>
    <xf numFmtId="0" fontId="77" fillId="2" borderId="4" xfId="0" applyFont="1" applyBorder="1"/>
    <xf numFmtId="0" fontId="77" fillId="2" borderId="0" xfId="0" applyFont="1" applyBorder="1"/>
    <xf numFmtId="0" fontId="77" fillId="2" borderId="0" xfId="0" applyFont="1" applyBorder="1" applyAlignment="1">
      <alignment horizontal="center"/>
    </xf>
    <xf numFmtId="1" fontId="77" fillId="2" borderId="0" xfId="0" applyNumberFormat="1" applyFont="1" applyBorder="1"/>
    <xf numFmtId="0" fontId="77" fillId="2" borderId="5" xfId="0" applyFont="1" applyBorder="1"/>
    <xf numFmtId="0" fontId="78" fillId="2" borderId="11" xfId="0" applyFont="1" applyBorder="1"/>
    <xf numFmtId="0" fontId="78" fillId="2" borderId="12" xfId="0" applyFont="1" applyBorder="1"/>
    <xf numFmtId="0" fontId="78" fillId="2" borderId="12" xfId="0" applyFont="1" applyBorder="1" applyAlignment="1">
      <alignment horizontal="center"/>
    </xf>
    <xf numFmtId="1" fontId="78" fillId="2" borderId="12" xfId="0" applyNumberFormat="1" applyFont="1" applyBorder="1"/>
    <xf numFmtId="0" fontId="78" fillId="2" borderId="10" xfId="0" applyFont="1" applyBorder="1"/>
    <xf numFmtId="1" fontId="79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80" fillId="2" borderId="0" xfId="0" applyNumberFormat="1" applyFont="1"/>
    <xf numFmtId="1" fontId="81" fillId="2" borderId="0" xfId="0" applyNumberFormat="1" applyFont="1"/>
    <xf numFmtId="1" fontId="82" fillId="2" borderId="0" xfId="0" applyNumberFormat="1" applyFont="1"/>
    <xf numFmtId="1" fontId="83" fillId="2" borderId="0" xfId="0" applyNumberFormat="1" applyFont="1"/>
    <xf numFmtId="1" fontId="84" fillId="2" borderId="0" xfId="0" applyNumberFormat="1" applyFont="1"/>
    <xf numFmtId="1" fontId="85" fillId="2" borderId="0" xfId="0" applyNumberFormat="1" applyFont="1"/>
    <xf numFmtId="1" fontId="86" fillId="2" borderId="0" xfId="0" applyNumberFormat="1" applyFont="1"/>
    <xf numFmtId="1" fontId="87" fillId="2" borderId="0" xfId="0" applyNumberFormat="1" applyFont="1"/>
    <xf numFmtId="1" fontId="88" fillId="2" borderId="0" xfId="0" applyNumberFormat="1" applyFont="1"/>
    <xf numFmtId="1" fontId="89" fillId="2" borderId="0" xfId="0" applyNumberFormat="1" applyFont="1"/>
    <xf numFmtId="1" fontId="90" fillId="2" borderId="0" xfId="0" applyNumberFormat="1" applyFont="1"/>
    <xf numFmtId="1" fontId="91" fillId="2" borderId="0" xfId="0" applyNumberFormat="1" applyFont="1"/>
    <xf numFmtId="1" fontId="92" fillId="2" borderId="0" xfId="0" applyNumberFormat="1" applyFont="1"/>
    <xf numFmtId="1" fontId="93" fillId="2" borderId="0" xfId="0" applyNumberFormat="1" applyFont="1"/>
    <xf numFmtId="1" fontId="94" fillId="2" borderId="0" xfId="0" applyNumberFormat="1" applyFont="1"/>
    <xf numFmtId="1" fontId="95" fillId="2" borderId="0" xfId="0" applyNumberFormat="1" applyFont="1"/>
    <xf numFmtId="1" fontId="96" fillId="2" borderId="0" xfId="0" applyNumberFormat="1" applyFont="1"/>
    <xf numFmtId="1" fontId="97" fillId="2" borderId="0" xfId="0" applyNumberFormat="1" applyFont="1"/>
    <xf numFmtId="1" fontId="98" fillId="2" borderId="0" xfId="0" applyNumberFormat="1" applyFont="1"/>
    <xf numFmtId="1" fontId="99" fillId="2" borderId="0" xfId="0" applyNumberFormat="1" applyFont="1"/>
    <xf numFmtId="1" fontId="100" fillId="2" borderId="0" xfId="0" applyNumberFormat="1" applyFont="1"/>
    <xf numFmtId="1" fontId="101" fillId="2" borderId="0" xfId="0" applyNumberFormat="1" applyFont="1"/>
    <xf numFmtId="0" fontId="101" fillId="2" borderId="0" xfId="0" applyFont="1"/>
    <xf numFmtId="1" fontId="102" fillId="2" borderId="0" xfId="0" applyNumberFormat="1" applyFont="1"/>
    <xf numFmtId="1" fontId="103" fillId="2" borderId="0" xfId="0" applyNumberFormat="1" applyFont="1"/>
    <xf numFmtId="1" fontId="104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106" fillId="2" borderId="1" xfId="0" applyFont="1" applyBorder="1"/>
    <xf numFmtId="0" fontId="106" fillId="2" borderId="2" xfId="0" applyFont="1" applyBorder="1"/>
    <xf numFmtId="0" fontId="106" fillId="2" borderId="2" xfId="0" applyFont="1" applyBorder="1" applyAlignment="1">
      <alignment horizontal="center"/>
    </xf>
    <xf numFmtId="0" fontId="106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0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08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109" fillId="2" borderId="0" xfId="0" applyFont="1" applyBorder="1" applyAlignment="1">
      <alignment horizontal="left"/>
    </xf>
    <xf numFmtId="0" fontId="109" fillId="2" borderId="0" xfId="0" applyFont="1" applyBorder="1"/>
    <xf numFmtId="0" fontId="109" fillId="2" borderId="5" xfId="0" applyFont="1" applyBorder="1"/>
    <xf numFmtId="0" fontId="4" fillId="2" borderId="4" xfId="0" applyFont="1" applyBorder="1"/>
    <xf numFmtId="0" fontId="110" fillId="2" borderId="0" xfId="0" applyFont="1" applyBorder="1"/>
    <xf numFmtId="0" fontId="110" fillId="2" borderId="0" xfId="0" applyFont="1" applyBorder="1" applyAlignment="1">
      <alignment horizontal="center"/>
    </xf>
    <xf numFmtId="0" fontId="110" fillId="2" borderId="5" xfId="0" applyFont="1" applyBorder="1"/>
    <xf numFmtId="0" fontId="4" fillId="2" borderId="4" xfId="0" applyFont="1" applyBorder="1"/>
    <xf numFmtId="0" fontId="111" fillId="2" borderId="0" xfId="0" applyFont="1" applyBorder="1"/>
    <xf numFmtId="0" fontId="111" fillId="2" borderId="0" xfId="0" applyFont="1" applyBorder="1" applyAlignment="1">
      <alignment horizontal="center"/>
    </xf>
    <xf numFmtId="0" fontId="111" fillId="2" borderId="5" xfId="0" applyFont="1" applyBorder="1"/>
    <xf numFmtId="0" fontId="4" fillId="2" borderId="4" xfId="0" applyFont="1" applyBorder="1"/>
    <xf numFmtId="0" fontId="112" fillId="2" borderId="0" xfId="0" applyFont="1" applyBorder="1"/>
    <xf numFmtId="0" fontId="112" fillId="2" borderId="0" xfId="0" applyFont="1" applyBorder="1" applyAlignment="1">
      <alignment horizontal="center"/>
    </xf>
    <xf numFmtId="0" fontId="112" fillId="2" borderId="5" xfId="0" applyFont="1" applyBorder="1"/>
    <xf numFmtId="0" fontId="4" fillId="2" borderId="4" xfId="0" applyFont="1" applyBorder="1"/>
    <xf numFmtId="0" fontId="113" fillId="2" borderId="0" xfId="0" applyFont="1" applyBorder="1"/>
    <xf numFmtId="0" fontId="113" fillId="2" borderId="0" xfId="0" applyFont="1" applyBorder="1" applyAlignment="1">
      <alignment horizontal="center"/>
    </xf>
    <xf numFmtId="0" fontId="113" fillId="2" borderId="5" xfId="0" applyFont="1" applyBorder="1"/>
    <xf numFmtId="0" fontId="4" fillId="2" borderId="4" xfId="0" applyFont="1" applyBorder="1"/>
    <xf numFmtId="0" fontId="114" fillId="2" borderId="0" xfId="0" applyFont="1" applyBorder="1"/>
    <xf numFmtId="0" fontId="114" fillId="2" borderId="0" xfId="0" applyFont="1" applyBorder="1" applyAlignment="1">
      <alignment horizontal="center"/>
    </xf>
    <xf numFmtId="0" fontId="114" fillId="2" borderId="5" xfId="0" applyFont="1" applyBorder="1"/>
    <xf numFmtId="0" fontId="4" fillId="2" borderId="4" xfId="0" applyFont="1" applyBorder="1"/>
    <xf numFmtId="0" fontId="115" fillId="2" borderId="0" xfId="0" applyFont="1" applyBorder="1"/>
    <xf numFmtId="0" fontId="115" fillId="2" borderId="0" xfId="0" applyFont="1" applyBorder="1" applyAlignment="1">
      <alignment horizontal="center"/>
    </xf>
    <xf numFmtId="0" fontId="115" fillId="2" borderId="5" xfId="0" applyFont="1" applyBorder="1"/>
    <xf numFmtId="0" fontId="4" fillId="2" borderId="4" xfId="0" applyFont="1" applyBorder="1"/>
    <xf numFmtId="0" fontId="116" fillId="2" borderId="0" xfId="0" applyFont="1" applyBorder="1"/>
    <xf numFmtId="0" fontId="116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116" fillId="2" borderId="5" xfId="0" applyFont="1" applyBorder="1"/>
    <xf numFmtId="0" fontId="4" fillId="2" borderId="4" xfId="0" applyFont="1" applyBorder="1"/>
    <xf numFmtId="0" fontId="117" fillId="2" borderId="0" xfId="0" applyFont="1" applyBorder="1"/>
    <xf numFmtId="0" fontId="117" fillId="2" borderId="0" xfId="0" applyFont="1" applyBorder="1" applyAlignment="1">
      <alignment horizontal="center"/>
    </xf>
    <xf numFmtId="0" fontId="4" fillId="2" borderId="0" xfId="0" applyFont="1" applyBorder="1"/>
    <xf numFmtId="0" fontId="117" fillId="2" borderId="5" xfId="0" applyFont="1" applyBorder="1"/>
    <xf numFmtId="0" fontId="4" fillId="2" borderId="4" xfId="0" applyFont="1" applyBorder="1"/>
    <xf numFmtId="0" fontId="118" fillId="2" borderId="0" xfId="0" applyFont="1" applyBorder="1"/>
    <xf numFmtId="0" fontId="118" fillId="2" borderId="0" xfId="0" applyFont="1" applyBorder="1" applyAlignment="1">
      <alignment horizontal="center"/>
    </xf>
    <xf numFmtId="0" fontId="118" fillId="2" borderId="5" xfId="0" applyFont="1" applyBorder="1"/>
    <xf numFmtId="0" fontId="4" fillId="2" borderId="4" xfId="0" applyFont="1" applyBorder="1"/>
    <xf numFmtId="0" fontId="119" fillId="2" borderId="0" xfId="0" applyFont="1" applyBorder="1"/>
    <xf numFmtId="0" fontId="119" fillId="2" borderId="0" xfId="0" applyFont="1" applyBorder="1" applyAlignment="1">
      <alignment horizontal="center"/>
    </xf>
    <xf numFmtId="0" fontId="119" fillId="2" borderId="6" xfId="0" applyFont="1" applyBorder="1" applyAlignment="1">
      <alignment horizontal="center"/>
    </xf>
    <xf numFmtId="0" fontId="119" fillId="2" borderId="3" xfId="0" applyFont="1" applyBorder="1" applyAlignment="1">
      <alignment horizontal="center" wrapText="1"/>
    </xf>
    <xf numFmtId="0" fontId="119" fillId="2" borderId="5" xfId="0" applyFont="1" applyBorder="1"/>
    <xf numFmtId="0" fontId="120" fillId="2" borderId="4" xfId="0" applyFont="1" applyBorder="1"/>
    <xf numFmtId="0" fontId="120" fillId="2" borderId="0" xfId="0" applyFont="1" applyBorder="1"/>
    <xf numFmtId="0" fontId="120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120" fillId="2" borderId="5" xfId="0" applyFont="1" applyBorder="1"/>
    <xf numFmtId="0" fontId="121" fillId="2" borderId="4" xfId="0" applyFont="1" applyBorder="1"/>
    <xf numFmtId="0" fontId="121" fillId="2" borderId="0" xfId="0" applyFont="1" applyBorder="1"/>
    <xf numFmtId="0" fontId="121" fillId="2" borderId="0" xfId="0" applyFont="1" applyBorder="1" applyAlignment="1">
      <alignment horizontal="center"/>
    </xf>
    <xf numFmtId="0" fontId="121" fillId="2" borderId="7" xfId="0" applyFont="1" applyBorder="1"/>
    <xf numFmtId="0" fontId="121" fillId="2" borderId="5" xfId="0" applyFont="1" applyBorder="1"/>
    <xf numFmtId="0" fontId="122" fillId="2" borderId="4" xfId="0" applyFont="1" applyBorder="1"/>
    <xf numFmtId="0" fontId="122" fillId="2" borderId="0" xfId="0" applyFont="1" applyBorder="1"/>
    <xf numFmtId="0" fontId="12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22" fillId="2" borderId="5" xfId="0" applyFont="1" applyBorder="1"/>
    <xf numFmtId="0" fontId="123" fillId="2" borderId="4" xfId="0" applyFont="1" applyBorder="1"/>
    <xf numFmtId="0" fontId="123" fillId="2" borderId="0" xfId="0" applyFont="1" applyBorder="1"/>
    <xf numFmtId="0" fontId="123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23" fillId="2" borderId="5" xfId="0" applyFont="1" applyBorder="1"/>
    <xf numFmtId="0" fontId="124" fillId="2" borderId="4" xfId="0" applyFont="1" applyBorder="1"/>
    <xf numFmtId="0" fontId="124" fillId="2" borderId="0" xfId="0" applyFont="1" applyBorder="1"/>
    <xf numFmtId="0" fontId="124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124" fillId="2" borderId="7" xfId="0" applyFont="1" applyBorder="1" applyAlignment="1">
      <alignment horizontal="center" vertical="center"/>
    </xf>
    <xf numFmtId="2" fontId="124" fillId="2" borderId="5" xfId="0" applyNumberFormat="1" applyFont="1" applyBorder="1" applyAlignment="1">
      <alignment horizontal="center"/>
    </xf>
    <xf numFmtId="0" fontId="124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125" fillId="2" borderId="4" xfId="0" applyFont="1" applyBorder="1"/>
    <xf numFmtId="0" fontId="125" fillId="2" borderId="0" xfId="0" applyFont="1" applyBorder="1"/>
    <xf numFmtId="0" fontId="125" fillId="2" borderId="0" xfId="0" applyFont="1" applyBorder="1" applyAlignment="1">
      <alignment horizontal="center"/>
    </xf>
    <xf numFmtId="0" fontId="125" fillId="2" borderId="9" xfId="0" applyFont="1" applyBorder="1" applyAlignment="1">
      <alignment horizontal="center"/>
    </xf>
    <xf numFmtId="0" fontId="125" fillId="2" borderId="10" xfId="0" applyFont="1" applyBorder="1" applyAlignment="1">
      <alignment horizontal="center"/>
    </xf>
    <xf numFmtId="0" fontId="125" fillId="2" borderId="5" xfId="0" applyFont="1" applyBorder="1"/>
    <xf numFmtId="0" fontId="4" fillId="2" borderId="4" xfId="0" applyFont="1" applyBorder="1"/>
    <xf numFmtId="0" fontId="126" fillId="2" borderId="0" xfId="0" applyFont="1" applyBorder="1"/>
    <xf numFmtId="0" fontId="4" fillId="2" borderId="0" xfId="0" applyFont="1" applyBorder="1" applyAlignment="1">
      <alignment horizontal="center"/>
    </xf>
    <xf numFmtId="0" fontId="126" fillId="2" borderId="0" xfId="0" applyFont="1" applyBorder="1" applyAlignment="1">
      <alignment horizontal="center"/>
    </xf>
    <xf numFmtId="0" fontId="126" fillId="2" borderId="9" xfId="0" applyFont="1" applyBorder="1"/>
    <xf numFmtId="0" fontId="126" fillId="2" borderId="10" xfId="0" applyFont="1" applyBorder="1"/>
    <xf numFmtId="0" fontId="126" fillId="2" borderId="5" xfId="0" applyFont="1" applyBorder="1"/>
    <xf numFmtId="0" fontId="127" fillId="2" borderId="4" xfId="0" applyFont="1" applyBorder="1"/>
    <xf numFmtId="0" fontId="127" fillId="2" borderId="0" xfId="0" applyFont="1" applyBorder="1"/>
    <xf numFmtId="0" fontId="127" fillId="2" borderId="0" xfId="0" applyFont="1" applyBorder="1" applyAlignment="1">
      <alignment horizontal="center"/>
    </xf>
    <xf numFmtId="0" fontId="127" fillId="2" borderId="5" xfId="0" applyFont="1" applyBorder="1"/>
    <xf numFmtId="0" fontId="4" fillId="2" borderId="4" xfId="0" applyFont="1" applyBorder="1"/>
    <xf numFmtId="0" fontId="128" fillId="2" borderId="0" xfId="0" applyFont="1" applyBorder="1"/>
    <xf numFmtId="0" fontId="128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128" fillId="2" borderId="5" xfId="0" applyFont="1" applyBorder="1"/>
    <xf numFmtId="0" fontId="130" fillId="2" borderId="4" xfId="0" applyFont="1" applyBorder="1"/>
    <xf numFmtId="0" fontId="130" fillId="2" borderId="0" xfId="0" applyFont="1" applyBorder="1"/>
    <xf numFmtId="0" fontId="130" fillId="2" borderId="0" xfId="0" applyFont="1" applyBorder="1" applyAlignment="1">
      <alignment horizontal="center"/>
    </xf>
    <xf numFmtId="0" fontId="129" fillId="2" borderId="0" xfId="0" applyFont="1" applyBorder="1" applyAlignment="1">
      <alignment horizontal="center"/>
    </xf>
    <xf numFmtId="0" fontId="130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131" fillId="2" borderId="0" xfId="0" applyFont="1" applyBorder="1"/>
    <xf numFmtId="0" fontId="131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132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133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6" fillId="2" borderId="5" xfId="0" applyFont="1" applyBorder="1"/>
    <xf numFmtId="1" fontId="136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3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3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3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6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2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6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5" fillId="2" borderId="5" xfId="0" applyFont="1" applyBorder="1"/>
    <xf numFmtId="0" fontId="4" fillId="2" borderId="4" xfId="0" applyFont="1" applyBorder="1"/>
    <xf numFmtId="0" fontId="166" fillId="2" borderId="0" xfId="0" applyFont="1" applyBorder="1"/>
    <xf numFmtId="0" fontId="166" fillId="2" borderId="0" xfId="0" applyFont="1" applyBorder="1" applyAlignment="1">
      <alignment horizontal="center"/>
    </xf>
    <xf numFmtId="1" fontId="166" fillId="2" borderId="0" xfId="0" applyNumberFormat="1" applyFont="1" applyBorder="1"/>
    <xf numFmtId="0" fontId="166" fillId="2" borderId="5" xfId="0" applyFont="1" applyBorder="1"/>
    <xf numFmtId="0" fontId="167" fillId="2" borderId="4" xfId="0" applyFont="1" applyBorder="1"/>
    <xf numFmtId="0" fontId="167" fillId="2" borderId="0" xfId="0" applyFont="1" applyBorder="1"/>
    <xf numFmtId="0" fontId="167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167" fillId="2" borderId="5" xfId="0" applyFont="1" applyBorder="1"/>
    <xf numFmtId="0" fontId="8" fillId="2" borderId="4" xfId="0" applyFont="1" applyBorder="1"/>
    <xf numFmtId="0" fontId="168" fillId="2" borderId="0" xfId="0" applyFont="1" applyBorder="1"/>
    <xf numFmtId="0" fontId="168" fillId="2" borderId="0" xfId="0" applyFont="1" applyBorder="1" applyAlignment="1">
      <alignment horizontal="center"/>
    </xf>
    <xf numFmtId="1" fontId="168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68" fillId="2" borderId="5" xfId="0" applyFont="1" applyBorder="1"/>
    <xf numFmtId="0" fontId="169" fillId="2" borderId="4" xfId="0" applyFont="1" applyBorder="1" applyAlignment="1">
      <alignment horizontal="center"/>
    </xf>
    <xf numFmtId="0" fontId="169" fillId="2" borderId="0" xfId="0" applyFont="1" applyBorder="1" applyAlignment="1">
      <alignment horizontal="center"/>
    </xf>
    <xf numFmtId="0" fontId="169" fillId="2" borderId="0" xfId="0" applyFont="1" applyBorder="1"/>
    <xf numFmtId="0" fontId="169" fillId="2" borderId="5" xfId="0" applyFont="1" applyBorder="1"/>
    <xf numFmtId="0" fontId="8" fillId="2" borderId="4" xfId="0" applyFont="1" applyBorder="1"/>
    <xf numFmtId="0" fontId="170" fillId="2" borderId="0" xfId="0" applyFont="1" applyBorder="1"/>
    <xf numFmtId="0" fontId="170" fillId="2" borderId="0" xfId="0" applyFont="1" applyBorder="1" applyAlignment="1">
      <alignment horizontal="center"/>
    </xf>
    <xf numFmtId="1" fontId="170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70" fillId="2" borderId="5" xfId="0" applyFont="1" applyBorder="1"/>
    <xf numFmtId="0" fontId="171" fillId="2" borderId="4" xfId="0" applyFont="1" applyBorder="1"/>
    <xf numFmtId="0" fontId="171" fillId="2" borderId="0" xfId="0" applyFont="1" applyBorder="1"/>
    <xf numFmtId="0" fontId="171" fillId="2" borderId="0" xfId="0" applyFont="1" applyBorder="1" applyAlignment="1">
      <alignment horizontal="center"/>
    </xf>
    <xf numFmtId="1" fontId="171" fillId="2" borderId="0" xfId="0" applyNumberFormat="1" applyFont="1" applyBorder="1"/>
    <xf numFmtId="0" fontId="171" fillId="2" borderId="5" xfId="0" applyFont="1" applyBorder="1"/>
    <xf numFmtId="0" fontId="172" fillId="2" borderId="4" xfId="0" applyFont="1" applyBorder="1"/>
    <xf numFmtId="0" fontId="172" fillId="2" borderId="0" xfId="0" applyFont="1" applyBorder="1"/>
    <xf numFmtId="0" fontId="172" fillId="2" borderId="0" xfId="0" applyFont="1" applyBorder="1" applyAlignment="1">
      <alignment horizontal="center"/>
    </xf>
    <xf numFmtId="1" fontId="172" fillId="2" borderId="0" xfId="0" applyNumberFormat="1" applyFont="1" applyBorder="1"/>
    <xf numFmtId="0" fontId="172" fillId="2" borderId="5" xfId="0" applyFont="1" applyBorder="1"/>
    <xf numFmtId="0" fontId="173" fillId="2" borderId="4" xfId="0" applyFont="1" applyBorder="1"/>
    <xf numFmtId="0" fontId="173" fillId="2" borderId="0" xfId="0" applyFont="1" applyBorder="1"/>
    <xf numFmtId="0" fontId="173" fillId="2" borderId="0" xfId="0" applyFont="1" applyBorder="1" applyAlignment="1">
      <alignment horizontal="center"/>
    </xf>
    <xf numFmtId="1" fontId="173" fillId="2" borderId="0" xfId="0" applyNumberFormat="1" applyFont="1" applyBorder="1"/>
    <xf numFmtId="0" fontId="173" fillId="2" borderId="5" xfId="0" applyFont="1" applyBorder="1"/>
    <xf numFmtId="0" fontId="174" fillId="2" borderId="11" xfId="0" applyFont="1" applyBorder="1"/>
    <xf numFmtId="0" fontId="174" fillId="2" borderId="12" xfId="0" applyFont="1" applyBorder="1"/>
    <xf numFmtId="0" fontId="174" fillId="2" borderId="12" xfId="0" applyFont="1" applyBorder="1" applyAlignment="1">
      <alignment horizontal="center"/>
    </xf>
    <xf numFmtId="1" fontId="174" fillId="2" borderId="12" xfId="0" applyNumberFormat="1" applyFont="1" applyBorder="1"/>
    <xf numFmtId="0" fontId="174" fillId="2" borderId="10" xfId="0" applyFont="1" applyBorder="1"/>
    <xf numFmtId="1" fontId="175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176" fillId="2" borderId="0" xfId="0" applyNumberFormat="1" applyFont="1"/>
    <xf numFmtId="1" fontId="177" fillId="2" borderId="0" xfId="0" applyNumberFormat="1" applyFont="1"/>
    <xf numFmtId="1" fontId="178" fillId="2" borderId="0" xfId="0" applyNumberFormat="1" applyFont="1"/>
    <xf numFmtId="1" fontId="179" fillId="2" borderId="0" xfId="0" applyNumberFormat="1" applyFont="1"/>
    <xf numFmtId="1" fontId="180" fillId="2" borderId="0" xfId="0" applyNumberFormat="1" applyFont="1"/>
    <xf numFmtId="1" fontId="181" fillId="2" borderId="0" xfId="0" applyNumberFormat="1" applyFont="1"/>
    <xf numFmtId="1" fontId="182" fillId="2" borderId="0" xfId="0" applyNumberFormat="1" applyFont="1"/>
    <xf numFmtId="1" fontId="183" fillId="2" borderId="0" xfId="0" applyNumberFormat="1" applyFont="1"/>
    <xf numFmtId="1" fontId="184" fillId="2" borderId="0" xfId="0" applyNumberFormat="1" applyFont="1"/>
    <xf numFmtId="1" fontId="185" fillId="2" borderId="0" xfId="0" applyNumberFormat="1" applyFont="1"/>
    <xf numFmtId="1" fontId="186" fillId="2" borderId="0" xfId="0" applyNumberFormat="1" applyFont="1"/>
    <xf numFmtId="1" fontId="187" fillId="2" borderId="0" xfId="0" applyNumberFormat="1" applyFont="1"/>
    <xf numFmtId="1" fontId="188" fillId="2" borderId="0" xfId="0" applyNumberFormat="1" applyFont="1"/>
    <xf numFmtId="1" fontId="189" fillId="2" borderId="0" xfId="0" applyNumberFormat="1" applyFont="1"/>
    <xf numFmtId="1" fontId="190" fillId="2" borderId="0" xfId="0" applyNumberFormat="1" applyFont="1"/>
    <xf numFmtId="1" fontId="191" fillId="2" borderId="0" xfId="0" applyNumberFormat="1" applyFont="1"/>
    <xf numFmtId="1" fontId="192" fillId="2" borderId="0" xfId="0" applyNumberFormat="1" applyFont="1"/>
    <xf numFmtId="1" fontId="193" fillId="2" borderId="0" xfId="0" applyNumberFormat="1" applyFont="1"/>
    <xf numFmtId="1" fontId="194" fillId="2" borderId="0" xfId="0" applyNumberFormat="1" applyFont="1"/>
    <xf numFmtId="1" fontId="195" fillId="2" borderId="0" xfId="0" applyNumberFormat="1" applyFont="1"/>
    <xf numFmtId="1" fontId="196" fillId="2" borderId="0" xfId="0" applyNumberFormat="1" applyFont="1"/>
    <xf numFmtId="1" fontId="197" fillId="2" borderId="0" xfId="0" applyNumberFormat="1" applyFont="1"/>
    <xf numFmtId="0" fontId="197" fillId="2" borderId="0" xfId="0" applyFont="1"/>
    <xf numFmtId="1" fontId="198" fillId="2" borderId="0" xfId="0" applyNumberFormat="1" applyFont="1"/>
    <xf numFmtId="1" fontId="199" fillId="2" borderId="0" xfId="0" applyNumberFormat="1" applyFont="1"/>
    <xf numFmtId="1" fontId="200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201" fillId="2" borderId="1" xfId="0" applyFont="1" applyBorder="1"/>
    <xf numFmtId="0" fontId="201" fillId="2" borderId="2" xfId="0" applyFont="1" applyBorder="1"/>
    <xf numFmtId="0" fontId="201" fillId="2" borderId="2" xfId="0" applyFont="1" applyBorder="1" applyAlignment="1">
      <alignment horizontal="center"/>
    </xf>
    <xf numFmtId="0" fontId="201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20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203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204" fillId="2" borderId="0" xfId="0" applyFont="1" applyBorder="1" applyAlignment="1">
      <alignment horizontal="left"/>
    </xf>
    <xf numFmtId="0" fontId="204" fillId="2" borderId="0" xfId="0" applyFont="1" applyBorder="1"/>
    <xf numFmtId="0" fontId="204" fillId="2" borderId="5" xfId="0" applyFont="1" applyBorder="1"/>
    <xf numFmtId="0" fontId="4" fillId="2" borderId="4" xfId="0" applyFont="1" applyBorder="1"/>
    <xf numFmtId="0" fontId="205" fillId="2" borderId="0" xfId="0" applyFont="1" applyBorder="1"/>
    <xf numFmtId="0" fontId="205" fillId="2" borderId="0" xfId="0" applyFont="1" applyBorder="1" applyAlignment="1">
      <alignment horizontal="center"/>
    </xf>
    <xf numFmtId="0" fontId="205" fillId="2" borderId="5" xfId="0" applyFont="1" applyBorder="1"/>
    <xf numFmtId="0" fontId="4" fillId="2" borderId="4" xfId="0" applyFont="1" applyBorder="1"/>
    <xf numFmtId="0" fontId="206" fillId="2" borderId="0" xfId="0" applyFont="1" applyBorder="1"/>
    <xf numFmtId="0" fontId="206" fillId="2" borderId="0" xfId="0" applyFont="1" applyBorder="1" applyAlignment="1">
      <alignment horizontal="center"/>
    </xf>
    <xf numFmtId="0" fontId="206" fillId="2" borderId="5" xfId="0" applyFont="1" applyBorder="1"/>
    <xf numFmtId="0" fontId="4" fillId="2" borderId="4" xfId="0" applyFont="1" applyBorder="1"/>
    <xf numFmtId="0" fontId="207" fillId="2" borderId="0" xfId="0" applyFont="1" applyBorder="1"/>
    <xf numFmtId="0" fontId="207" fillId="2" borderId="0" xfId="0" applyFont="1" applyBorder="1" applyAlignment="1">
      <alignment horizontal="center"/>
    </xf>
    <xf numFmtId="0" fontId="207" fillId="2" borderId="5" xfId="0" applyFont="1" applyBorder="1"/>
    <xf numFmtId="0" fontId="4" fillId="2" borderId="4" xfId="0" applyFont="1" applyBorder="1"/>
    <xf numFmtId="0" fontId="208" fillId="2" borderId="0" xfId="0" applyFont="1" applyBorder="1"/>
    <xf numFmtId="0" fontId="208" fillId="2" borderId="0" xfId="0" applyFont="1" applyBorder="1" applyAlignment="1">
      <alignment horizontal="center"/>
    </xf>
    <xf numFmtId="0" fontId="208" fillId="2" borderId="5" xfId="0" applyFont="1" applyBorder="1"/>
    <xf numFmtId="0" fontId="4" fillId="2" borderId="4" xfId="0" applyFont="1" applyBorder="1"/>
    <xf numFmtId="0" fontId="209" fillId="2" borderId="0" xfId="0" applyFont="1" applyBorder="1"/>
    <xf numFmtId="0" fontId="209" fillId="2" borderId="0" xfId="0" applyFont="1" applyBorder="1" applyAlignment="1">
      <alignment horizontal="center"/>
    </xf>
    <xf numFmtId="0" fontId="209" fillId="2" borderId="5" xfId="0" applyFont="1" applyBorder="1"/>
    <xf numFmtId="0" fontId="4" fillId="2" borderId="4" xfId="0" applyFont="1" applyBorder="1"/>
    <xf numFmtId="0" fontId="210" fillId="2" borderId="0" xfId="0" applyFont="1" applyBorder="1"/>
    <xf numFmtId="0" fontId="210" fillId="2" borderId="0" xfId="0" applyFont="1" applyBorder="1" applyAlignment="1">
      <alignment horizontal="center"/>
    </xf>
    <xf numFmtId="0" fontId="210" fillId="2" borderId="5" xfId="0" applyFont="1" applyBorder="1"/>
    <xf numFmtId="0" fontId="4" fillId="2" borderId="4" xfId="0" applyFont="1" applyBorder="1"/>
    <xf numFmtId="0" fontId="211" fillId="2" borderId="0" xfId="0" applyFont="1" applyBorder="1"/>
    <xf numFmtId="0" fontId="211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211" fillId="2" borderId="5" xfId="0" applyFont="1" applyBorder="1"/>
    <xf numFmtId="0" fontId="4" fillId="2" borderId="4" xfId="0" applyFont="1" applyBorder="1"/>
    <xf numFmtId="0" fontId="212" fillId="2" borderId="0" xfId="0" applyFont="1" applyBorder="1"/>
    <xf numFmtId="0" fontId="212" fillId="2" borderId="0" xfId="0" applyFont="1" applyBorder="1" applyAlignment="1">
      <alignment horizontal="center"/>
    </xf>
    <xf numFmtId="0" fontId="4" fillId="2" borderId="0" xfId="0" applyFont="1" applyBorder="1"/>
    <xf numFmtId="0" fontId="212" fillId="2" borderId="5" xfId="0" applyFont="1" applyBorder="1"/>
    <xf numFmtId="0" fontId="4" fillId="2" borderId="4" xfId="0" applyFont="1" applyBorder="1"/>
    <xf numFmtId="0" fontId="213" fillId="2" borderId="0" xfId="0" applyFont="1" applyBorder="1"/>
    <xf numFmtId="0" fontId="213" fillId="2" borderId="0" xfId="0" applyFont="1" applyBorder="1" applyAlignment="1">
      <alignment horizontal="center"/>
    </xf>
    <xf numFmtId="0" fontId="213" fillId="2" borderId="5" xfId="0" applyFont="1" applyBorder="1"/>
    <xf numFmtId="0" fontId="4" fillId="2" borderId="4" xfId="0" applyFont="1" applyBorder="1"/>
    <xf numFmtId="0" fontId="214" fillId="2" borderId="0" xfId="0" applyFont="1" applyBorder="1"/>
    <xf numFmtId="0" fontId="214" fillId="2" borderId="0" xfId="0" applyFont="1" applyBorder="1" applyAlignment="1">
      <alignment horizontal="center"/>
    </xf>
    <xf numFmtId="0" fontId="214" fillId="2" borderId="6" xfId="0" applyFont="1" applyBorder="1" applyAlignment="1">
      <alignment horizontal="center"/>
    </xf>
    <xf numFmtId="0" fontId="214" fillId="2" borderId="3" xfId="0" applyFont="1" applyBorder="1" applyAlignment="1">
      <alignment horizontal="center" wrapText="1"/>
    </xf>
    <xf numFmtId="0" fontId="214" fillId="2" borderId="5" xfId="0" applyFont="1" applyBorder="1"/>
    <xf numFmtId="0" fontId="215" fillId="2" borderId="4" xfId="0" applyFont="1" applyBorder="1"/>
    <xf numFmtId="0" fontId="215" fillId="2" borderId="0" xfId="0" applyFont="1" applyBorder="1"/>
    <xf numFmtId="0" fontId="215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215" fillId="2" borderId="5" xfId="0" applyFont="1" applyBorder="1"/>
    <xf numFmtId="0" fontId="216" fillId="2" borderId="4" xfId="0" applyFont="1" applyBorder="1"/>
    <xf numFmtId="0" fontId="216" fillId="2" borderId="0" xfId="0" applyFont="1" applyBorder="1"/>
    <xf numFmtId="0" fontId="216" fillId="2" borderId="0" xfId="0" applyFont="1" applyBorder="1" applyAlignment="1">
      <alignment horizontal="center"/>
    </xf>
    <xf numFmtId="0" fontId="216" fillId="2" borderId="7" xfId="0" applyFont="1" applyBorder="1"/>
    <xf numFmtId="0" fontId="216" fillId="2" borderId="5" xfId="0" applyFont="1" applyBorder="1"/>
    <xf numFmtId="0" fontId="217" fillId="2" borderId="4" xfId="0" applyFont="1" applyBorder="1"/>
    <xf numFmtId="0" fontId="217" fillId="2" borderId="0" xfId="0" applyFont="1" applyBorder="1"/>
    <xf numFmtId="0" fontId="21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217" fillId="2" borderId="5" xfId="0" applyFont="1" applyBorder="1"/>
    <xf numFmtId="0" fontId="218" fillId="2" borderId="4" xfId="0" applyFont="1" applyBorder="1"/>
    <xf numFmtId="0" fontId="218" fillId="2" borderId="0" xfId="0" applyFont="1" applyBorder="1"/>
    <xf numFmtId="0" fontId="218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218" fillId="2" borderId="5" xfId="0" applyFont="1" applyBorder="1"/>
    <xf numFmtId="0" fontId="219" fillId="2" borderId="4" xfId="0" applyFont="1" applyBorder="1"/>
    <xf numFmtId="0" fontId="219" fillId="2" borderId="0" xfId="0" applyFont="1" applyBorder="1"/>
    <xf numFmtId="0" fontId="219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219" fillId="2" borderId="7" xfId="0" applyFont="1" applyBorder="1" applyAlignment="1">
      <alignment horizontal="center" vertical="center"/>
    </xf>
    <xf numFmtId="2" fontId="219" fillId="2" borderId="5" xfId="0" applyNumberFormat="1" applyFont="1" applyBorder="1" applyAlignment="1">
      <alignment horizontal="center"/>
    </xf>
    <xf numFmtId="0" fontId="219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220" fillId="2" borderId="4" xfId="0" applyFont="1" applyBorder="1"/>
    <xf numFmtId="0" fontId="220" fillId="2" borderId="0" xfId="0" applyFont="1" applyBorder="1"/>
    <xf numFmtId="0" fontId="220" fillId="2" borderId="0" xfId="0" applyFont="1" applyBorder="1" applyAlignment="1">
      <alignment horizontal="center"/>
    </xf>
    <xf numFmtId="0" fontId="220" fillId="2" borderId="9" xfId="0" applyFont="1" applyBorder="1" applyAlignment="1">
      <alignment horizontal="center"/>
    </xf>
    <xf numFmtId="0" fontId="220" fillId="2" borderId="10" xfId="0" applyFont="1" applyBorder="1" applyAlignment="1">
      <alignment horizontal="center"/>
    </xf>
    <xf numFmtId="0" fontId="220" fillId="2" borderId="5" xfId="0" applyFont="1" applyBorder="1"/>
    <xf numFmtId="0" fontId="4" fillId="2" borderId="4" xfId="0" applyFont="1" applyBorder="1"/>
    <xf numFmtId="0" fontId="221" fillId="2" borderId="0" xfId="0" applyFont="1" applyBorder="1"/>
    <xf numFmtId="0" fontId="4" fillId="2" borderId="0" xfId="0" applyFont="1" applyBorder="1" applyAlignment="1">
      <alignment horizontal="center"/>
    </xf>
    <xf numFmtId="0" fontId="221" fillId="2" borderId="0" xfId="0" applyFont="1" applyBorder="1" applyAlignment="1">
      <alignment horizontal="center"/>
    </xf>
    <xf numFmtId="0" fontId="221" fillId="2" borderId="9" xfId="0" applyFont="1" applyBorder="1"/>
    <xf numFmtId="0" fontId="221" fillId="2" borderId="10" xfId="0" applyFont="1" applyBorder="1"/>
    <xf numFmtId="0" fontId="221" fillId="2" borderId="5" xfId="0" applyFont="1" applyBorder="1"/>
    <xf numFmtId="0" fontId="222" fillId="2" borderId="4" xfId="0" applyFont="1" applyBorder="1"/>
    <xf numFmtId="0" fontId="222" fillId="2" borderId="0" xfId="0" applyFont="1" applyBorder="1"/>
    <xf numFmtId="0" fontId="222" fillId="2" borderId="0" xfId="0" applyFont="1" applyBorder="1" applyAlignment="1">
      <alignment horizontal="center"/>
    </xf>
    <xf numFmtId="0" fontId="222" fillId="2" borderId="5" xfId="0" applyFont="1" applyBorder="1"/>
    <xf numFmtId="0" fontId="4" fillId="2" borderId="4" xfId="0" applyFont="1" applyBorder="1"/>
    <xf numFmtId="0" fontId="223" fillId="2" borderId="0" xfId="0" applyFont="1" applyBorder="1"/>
    <xf numFmtId="0" fontId="223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223" fillId="2" borderId="5" xfId="0" applyFont="1" applyBorder="1"/>
    <xf numFmtId="0" fontId="225" fillId="2" borderId="4" xfId="0" applyFont="1" applyBorder="1"/>
    <xf numFmtId="0" fontId="225" fillId="2" borderId="0" xfId="0" applyFont="1" applyBorder="1"/>
    <xf numFmtId="0" fontId="225" fillId="2" borderId="0" xfId="0" applyFont="1" applyBorder="1" applyAlignment="1">
      <alignment horizontal="center"/>
    </xf>
    <xf numFmtId="0" fontId="224" fillId="2" borderId="0" xfId="0" applyFont="1" applyBorder="1" applyAlignment="1">
      <alignment horizontal="center"/>
    </xf>
    <xf numFmtId="0" fontId="225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226" fillId="2" borderId="0" xfId="0" applyFont="1" applyBorder="1"/>
    <xf numFmtId="0" fontId="226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227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228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2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2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3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3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3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31" fillId="2" borderId="5" xfId="0" applyFont="1" applyBorder="1"/>
    <xf numFmtId="1" fontId="231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3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3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3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3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3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3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3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3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3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3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3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3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3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3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3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3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4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4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4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4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4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4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4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4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4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4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4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4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4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4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4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4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4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4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4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4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5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5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5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51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5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5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5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5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5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5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5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55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5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5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5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57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5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5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5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5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6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60" fillId="2" borderId="5" xfId="0" applyFont="1" applyBorder="1"/>
    <xf numFmtId="0" fontId="4" fillId="2" borderId="4" xfId="0" applyFont="1" applyBorder="1"/>
    <xf numFmtId="0" fontId="261" fillId="2" borderId="0" xfId="0" applyFont="1" applyBorder="1"/>
    <xf numFmtId="0" fontId="261" fillId="2" borderId="0" xfId="0" applyFont="1" applyBorder="1" applyAlignment="1">
      <alignment horizontal="center"/>
    </xf>
    <xf numFmtId="1" fontId="261" fillId="2" borderId="0" xfId="0" applyNumberFormat="1" applyFont="1" applyBorder="1"/>
    <xf numFmtId="0" fontId="261" fillId="2" borderId="5" xfId="0" applyFont="1" applyBorder="1"/>
    <xf numFmtId="0" fontId="262" fillId="2" borderId="4" xfId="0" applyFont="1" applyBorder="1"/>
    <xf numFmtId="0" fontId="262" fillId="2" borderId="0" xfId="0" applyFont="1" applyBorder="1"/>
    <xf numFmtId="0" fontId="262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262" fillId="2" borderId="5" xfId="0" applyFont="1" applyBorder="1"/>
    <xf numFmtId="0" fontId="8" fillId="2" borderId="4" xfId="0" applyFont="1" applyBorder="1"/>
    <xf numFmtId="0" fontId="263" fillId="2" borderId="0" xfId="0" applyFont="1" applyBorder="1"/>
    <xf numFmtId="0" fontId="263" fillId="2" borderId="0" xfId="0" applyFont="1" applyBorder="1" applyAlignment="1">
      <alignment horizontal="center"/>
    </xf>
    <xf numFmtId="1" fontId="263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263" fillId="2" borderId="5" xfId="0" applyFont="1" applyBorder="1"/>
    <xf numFmtId="0" fontId="264" fillId="2" borderId="4" xfId="0" applyFont="1" applyBorder="1" applyAlignment="1">
      <alignment horizontal="center"/>
    </xf>
    <xf numFmtId="0" fontId="264" fillId="2" borderId="0" xfId="0" applyFont="1" applyBorder="1" applyAlignment="1">
      <alignment horizontal="center"/>
    </xf>
    <xf numFmtId="0" fontId="264" fillId="2" borderId="0" xfId="0" applyFont="1" applyBorder="1"/>
    <xf numFmtId="0" fontId="264" fillId="2" borderId="5" xfId="0" applyFont="1" applyBorder="1"/>
    <xf numFmtId="0" fontId="8" fillId="2" borderId="4" xfId="0" applyFont="1" applyBorder="1"/>
    <xf numFmtId="0" fontId="265" fillId="2" borderId="0" xfId="0" applyFont="1" applyBorder="1"/>
    <xf numFmtId="0" fontId="265" fillId="2" borderId="0" xfId="0" applyFont="1" applyBorder="1" applyAlignment="1">
      <alignment horizontal="center"/>
    </xf>
    <xf numFmtId="1" fontId="265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265" fillId="2" borderId="5" xfId="0" applyFont="1" applyBorder="1"/>
    <xf numFmtId="0" fontId="266" fillId="2" borderId="4" xfId="0" applyFont="1" applyBorder="1"/>
    <xf numFmtId="0" fontId="266" fillId="2" borderId="0" xfId="0" applyFont="1" applyBorder="1"/>
    <xf numFmtId="0" fontId="266" fillId="2" borderId="0" xfId="0" applyFont="1" applyBorder="1" applyAlignment="1">
      <alignment horizontal="center"/>
    </xf>
    <xf numFmtId="1" fontId="266" fillId="2" borderId="0" xfId="0" applyNumberFormat="1" applyFont="1" applyBorder="1"/>
    <xf numFmtId="0" fontId="266" fillId="2" borderId="5" xfId="0" applyFont="1" applyBorder="1"/>
    <xf numFmtId="0" fontId="267" fillId="2" borderId="4" xfId="0" applyFont="1" applyBorder="1"/>
    <xf numFmtId="0" fontId="267" fillId="2" borderId="0" xfId="0" applyFont="1" applyBorder="1"/>
    <xf numFmtId="0" fontId="267" fillId="2" borderId="0" xfId="0" applyFont="1" applyBorder="1" applyAlignment="1">
      <alignment horizontal="center"/>
    </xf>
    <xf numFmtId="1" fontId="267" fillId="2" borderId="0" xfId="0" applyNumberFormat="1" applyFont="1" applyBorder="1"/>
    <xf numFmtId="0" fontId="267" fillId="2" borderId="5" xfId="0" applyFont="1" applyBorder="1"/>
    <xf numFmtId="0" fontId="268" fillId="2" borderId="4" xfId="0" applyFont="1" applyBorder="1"/>
    <xf numFmtId="0" fontId="268" fillId="2" borderId="0" xfId="0" applyFont="1" applyBorder="1"/>
    <xf numFmtId="0" fontId="268" fillId="2" borderId="0" xfId="0" applyFont="1" applyBorder="1" applyAlignment="1">
      <alignment horizontal="center"/>
    </xf>
    <xf numFmtId="1" fontId="268" fillId="2" borderId="0" xfId="0" applyNumberFormat="1" applyFont="1" applyBorder="1"/>
    <xf numFmtId="0" fontId="268" fillId="2" borderId="5" xfId="0" applyFont="1" applyBorder="1"/>
    <xf numFmtId="0" fontId="269" fillId="2" borderId="11" xfId="0" applyFont="1" applyBorder="1"/>
    <xf numFmtId="0" fontId="269" fillId="2" borderId="12" xfId="0" applyFont="1" applyBorder="1"/>
    <xf numFmtId="0" fontId="269" fillId="2" borderId="12" xfId="0" applyFont="1" applyBorder="1" applyAlignment="1">
      <alignment horizontal="center"/>
    </xf>
    <xf numFmtId="1" fontId="269" fillId="2" borderId="12" xfId="0" applyNumberFormat="1" applyFont="1" applyBorder="1"/>
    <xf numFmtId="0" fontId="269" fillId="2" borderId="10" xfId="0" applyFont="1" applyBorder="1"/>
    <xf numFmtId="1" fontId="270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271" fillId="2" borderId="0" xfId="0" applyNumberFormat="1" applyFont="1"/>
    <xf numFmtId="1" fontId="272" fillId="2" borderId="0" xfId="0" applyNumberFormat="1" applyFont="1"/>
    <xf numFmtId="1" fontId="273" fillId="2" borderId="0" xfId="0" applyNumberFormat="1" applyFont="1"/>
    <xf numFmtId="1" fontId="274" fillId="2" borderId="0" xfId="0" applyNumberFormat="1" applyFont="1"/>
    <xf numFmtId="1" fontId="275" fillId="2" borderId="0" xfId="0" applyNumberFormat="1" applyFont="1"/>
    <xf numFmtId="1" fontId="276" fillId="2" borderId="0" xfId="0" applyNumberFormat="1" applyFont="1"/>
    <xf numFmtId="1" fontId="277" fillId="2" borderId="0" xfId="0" applyNumberFormat="1" applyFont="1"/>
    <xf numFmtId="1" fontId="278" fillId="2" borderId="0" xfId="0" applyNumberFormat="1" applyFont="1"/>
    <xf numFmtId="1" fontId="279" fillId="2" borderId="0" xfId="0" applyNumberFormat="1" applyFont="1"/>
    <xf numFmtId="1" fontId="280" fillId="2" borderId="0" xfId="0" applyNumberFormat="1" applyFont="1"/>
    <xf numFmtId="1" fontId="281" fillId="2" borderId="0" xfId="0" applyNumberFormat="1" applyFont="1"/>
    <xf numFmtId="1" fontId="282" fillId="2" borderId="0" xfId="0" applyNumberFormat="1" applyFont="1"/>
    <xf numFmtId="1" fontId="283" fillId="2" borderId="0" xfId="0" applyNumberFormat="1" applyFont="1"/>
    <xf numFmtId="1" fontId="284" fillId="2" borderId="0" xfId="0" applyNumberFormat="1" applyFont="1"/>
    <xf numFmtId="1" fontId="285" fillId="2" borderId="0" xfId="0" applyNumberFormat="1" applyFont="1"/>
    <xf numFmtId="1" fontId="286" fillId="2" borderId="0" xfId="0" applyNumberFormat="1" applyFont="1"/>
    <xf numFmtId="1" fontId="287" fillId="2" borderId="0" xfId="0" applyNumberFormat="1" applyFont="1"/>
    <xf numFmtId="1" fontId="288" fillId="2" borderId="0" xfId="0" applyNumberFormat="1" applyFont="1"/>
    <xf numFmtId="1" fontId="289" fillId="2" borderId="0" xfId="0" applyNumberFormat="1" applyFont="1"/>
    <xf numFmtId="1" fontId="290" fillId="2" borderId="0" xfId="0" applyNumberFormat="1" applyFont="1"/>
    <xf numFmtId="1" fontId="291" fillId="2" borderId="0" xfId="0" applyNumberFormat="1" applyFont="1"/>
    <xf numFmtId="1" fontId="292" fillId="2" borderId="0" xfId="0" applyNumberFormat="1" applyFont="1"/>
    <xf numFmtId="0" fontId="292" fillId="2" borderId="0" xfId="0" applyFont="1"/>
    <xf numFmtId="1" fontId="293" fillId="2" borderId="0" xfId="0" applyNumberFormat="1" applyFont="1"/>
    <xf numFmtId="1" fontId="294" fillId="2" borderId="0" xfId="0" applyNumberFormat="1" applyFont="1"/>
    <xf numFmtId="1" fontId="295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296" fillId="2" borderId="1" xfId="0" applyFont="1" applyBorder="1"/>
    <xf numFmtId="0" fontId="296" fillId="2" borderId="2" xfId="0" applyFont="1" applyBorder="1"/>
    <xf numFmtId="0" fontId="296" fillId="2" borderId="2" xfId="0" applyFont="1" applyBorder="1" applyAlignment="1">
      <alignment horizontal="center"/>
    </xf>
    <xf numFmtId="0" fontId="296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29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298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299" fillId="2" borderId="0" xfId="0" applyFont="1" applyBorder="1" applyAlignment="1">
      <alignment horizontal="left"/>
    </xf>
    <xf numFmtId="0" fontId="299" fillId="2" borderId="0" xfId="0" applyFont="1" applyBorder="1"/>
    <xf numFmtId="0" fontId="299" fillId="2" borderId="5" xfId="0" applyFont="1" applyBorder="1"/>
    <xf numFmtId="0" fontId="4" fillId="2" borderId="4" xfId="0" applyFont="1" applyBorder="1"/>
    <xf numFmtId="0" fontId="300" fillId="2" borderId="0" xfId="0" applyFont="1" applyBorder="1"/>
    <xf numFmtId="0" fontId="300" fillId="2" borderId="0" xfId="0" applyFont="1" applyBorder="1" applyAlignment="1">
      <alignment horizontal="center"/>
    </xf>
    <xf numFmtId="0" fontId="300" fillId="2" borderId="5" xfId="0" applyFont="1" applyBorder="1"/>
    <xf numFmtId="0" fontId="4" fillId="2" borderId="4" xfId="0" applyFont="1" applyBorder="1"/>
    <xf numFmtId="0" fontId="301" fillId="2" borderId="0" xfId="0" applyFont="1" applyBorder="1"/>
    <xf numFmtId="0" fontId="301" fillId="2" borderId="0" xfId="0" applyFont="1" applyBorder="1" applyAlignment="1">
      <alignment horizontal="center"/>
    </xf>
    <xf numFmtId="0" fontId="301" fillId="2" borderId="5" xfId="0" applyFont="1" applyBorder="1"/>
    <xf numFmtId="0" fontId="4" fillId="2" borderId="4" xfId="0" applyFont="1" applyBorder="1"/>
    <xf numFmtId="0" fontId="302" fillId="2" borderId="0" xfId="0" applyFont="1" applyBorder="1"/>
    <xf numFmtId="0" fontId="302" fillId="2" borderId="0" xfId="0" applyFont="1" applyBorder="1" applyAlignment="1">
      <alignment horizontal="center"/>
    </xf>
    <xf numFmtId="0" fontId="302" fillId="2" borderId="5" xfId="0" applyFont="1" applyBorder="1"/>
    <xf numFmtId="0" fontId="4" fillId="2" borderId="4" xfId="0" applyFont="1" applyBorder="1"/>
    <xf numFmtId="0" fontId="303" fillId="2" borderId="0" xfId="0" applyFont="1" applyBorder="1"/>
    <xf numFmtId="0" fontId="303" fillId="2" borderId="0" xfId="0" applyFont="1" applyBorder="1" applyAlignment="1">
      <alignment horizontal="center"/>
    </xf>
    <xf numFmtId="0" fontId="303" fillId="2" borderId="5" xfId="0" applyFont="1" applyBorder="1"/>
    <xf numFmtId="0" fontId="4" fillId="2" borderId="4" xfId="0" applyFont="1" applyBorder="1"/>
    <xf numFmtId="0" fontId="304" fillId="2" borderId="0" xfId="0" applyFont="1" applyBorder="1"/>
    <xf numFmtId="0" fontId="304" fillId="2" borderId="0" xfId="0" applyFont="1" applyBorder="1" applyAlignment="1">
      <alignment horizontal="center"/>
    </xf>
    <xf numFmtId="0" fontId="304" fillId="2" borderId="5" xfId="0" applyFont="1" applyBorder="1"/>
    <xf numFmtId="0" fontId="4" fillId="2" borderId="4" xfId="0" applyFont="1" applyBorder="1"/>
    <xf numFmtId="0" fontId="305" fillId="2" borderId="0" xfId="0" applyFont="1" applyBorder="1"/>
    <xf numFmtId="0" fontId="305" fillId="2" borderId="0" xfId="0" applyFont="1" applyBorder="1" applyAlignment="1">
      <alignment horizontal="center"/>
    </xf>
    <xf numFmtId="0" fontId="305" fillId="2" borderId="5" xfId="0" applyFont="1" applyBorder="1"/>
    <xf numFmtId="0" fontId="4" fillId="2" borderId="4" xfId="0" applyFont="1" applyBorder="1"/>
    <xf numFmtId="0" fontId="306" fillId="2" borderId="0" xfId="0" applyFont="1" applyBorder="1"/>
    <xf numFmtId="0" fontId="306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306" fillId="2" borderId="5" xfId="0" applyFont="1" applyBorder="1"/>
    <xf numFmtId="0" fontId="4" fillId="2" borderId="4" xfId="0" applyFont="1" applyBorder="1"/>
    <xf numFmtId="0" fontId="307" fillId="2" borderId="0" xfId="0" applyFont="1" applyBorder="1"/>
    <xf numFmtId="0" fontId="307" fillId="2" borderId="0" xfId="0" applyFont="1" applyBorder="1" applyAlignment="1">
      <alignment horizontal="center"/>
    </xf>
    <xf numFmtId="0" fontId="4" fillId="2" borderId="0" xfId="0" applyFont="1" applyBorder="1"/>
    <xf numFmtId="0" fontId="307" fillId="2" borderId="5" xfId="0" applyFont="1" applyBorder="1"/>
    <xf numFmtId="0" fontId="4" fillId="2" borderId="4" xfId="0" applyFont="1" applyBorder="1"/>
    <xf numFmtId="0" fontId="308" fillId="2" borderId="0" xfId="0" applyFont="1" applyBorder="1"/>
    <xf numFmtId="0" fontId="308" fillId="2" borderId="0" xfId="0" applyFont="1" applyBorder="1" applyAlignment="1">
      <alignment horizontal="center"/>
    </xf>
    <xf numFmtId="0" fontId="308" fillId="2" borderId="5" xfId="0" applyFont="1" applyBorder="1"/>
    <xf numFmtId="0" fontId="4" fillId="2" borderId="4" xfId="0" applyFont="1" applyBorder="1"/>
    <xf numFmtId="0" fontId="309" fillId="2" borderId="0" xfId="0" applyFont="1" applyBorder="1"/>
    <xf numFmtId="0" fontId="309" fillId="2" borderId="0" xfId="0" applyFont="1" applyBorder="1" applyAlignment="1">
      <alignment horizontal="center"/>
    </xf>
    <xf numFmtId="0" fontId="309" fillId="2" borderId="6" xfId="0" applyFont="1" applyBorder="1" applyAlignment="1">
      <alignment horizontal="center"/>
    </xf>
    <xf numFmtId="0" fontId="309" fillId="2" borderId="3" xfId="0" applyFont="1" applyBorder="1" applyAlignment="1">
      <alignment horizontal="center" wrapText="1"/>
    </xf>
    <xf numFmtId="0" fontId="309" fillId="2" borderId="5" xfId="0" applyFont="1" applyBorder="1"/>
    <xf numFmtId="0" fontId="310" fillId="2" borderId="4" xfId="0" applyFont="1" applyBorder="1"/>
    <xf numFmtId="0" fontId="310" fillId="2" borderId="0" xfId="0" applyFont="1" applyBorder="1"/>
    <xf numFmtId="0" fontId="310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310" fillId="2" borderId="5" xfId="0" applyFont="1" applyBorder="1"/>
    <xf numFmtId="0" fontId="311" fillId="2" borderId="4" xfId="0" applyFont="1" applyBorder="1"/>
    <xf numFmtId="0" fontId="311" fillId="2" borderId="0" xfId="0" applyFont="1" applyBorder="1"/>
    <xf numFmtId="0" fontId="311" fillId="2" borderId="0" xfId="0" applyFont="1" applyBorder="1" applyAlignment="1">
      <alignment horizontal="center"/>
    </xf>
    <xf numFmtId="0" fontId="311" fillId="2" borderId="7" xfId="0" applyFont="1" applyBorder="1"/>
    <xf numFmtId="0" fontId="311" fillId="2" borderId="5" xfId="0" applyFont="1" applyBorder="1"/>
    <xf numFmtId="0" fontId="312" fillId="2" borderId="4" xfId="0" applyFont="1" applyBorder="1"/>
    <xf numFmtId="0" fontId="312" fillId="2" borderId="0" xfId="0" applyFont="1" applyBorder="1"/>
    <xf numFmtId="0" fontId="31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312" fillId="2" borderId="5" xfId="0" applyFont="1" applyBorder="1"/>
    <xf numFmtId="0" fontId="313" fillId="2" borderId="4" xfId="0" applyFont="1" applyBorder="1"/>
    <xf numFmtId="0" fontId="313" fillId="2" borderId="0" xfId="0" applyFont="1" applyBorder="1"/>
    <xf numFmtId="0" fontId="313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313" fillId="2" borderId="5" xfId="0" applyFont="1" applyBorder="1"/>
    <xf numFmtId="0" fontId="314" fillId="2" borderId="4" xfId="0" applyFont="1" applyBorder="1"/>
    <xf numFmtId="0" fontId="314" fillId="2" borderId="0" xfId="0" applyFont="1" applyBorder="1"/>
    <xf numFmtId="0" fontId="314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314" fillId="2" borderId="7" xfId="0" applyFont="1" applyBorder="1" applyAlignment="1">
      <alignment horizontal="center" vertical="center"/>
    </xf>
    <xf numFmtId="2" fontId="314" fillId="2" borderId="5" xfId="0" applyNumberFormat="1" applyFont="1" applyBorder="1" applyAlignment="1">
      <alignment horizontal="center"/>
    </xf>
    <xf numFmtId="0" fontId="314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315" fillId="2" borderId="4" xfId="0" applyFont="1" applyBorder="1"/>
    <xf numFmtId="0" fontId="315" fillId="2" borderId="0" xfId="0" applyFont="1" applyBorder="1"/>
    <xf numFmtId="0" fontId="315" fillId="2" borderId="0" xfId="0" applyFont="1" applyBorder="1" applyAlignment="1">
      <alignment horizontal="center"/>
    </xf>
    <xf numFmtId="0" fontId="315" fillId="2" borderId="9" xfId="0" applyFont="1" applyBorder="1" applyAlignment="1">
      <alignment horizontal="center"/>
    </xf>
    <xf numFmtId="0" fontId="315" fillId="2" borderId="10" xfId="0" applyFont="1" applyBorder="1" applyAlignment="1">
      <alignment horizontal="center"/>
    </xf>
    <xf numFmtId="0" fontId="315" fillId="2" borderId="5" xfId="0" applyFont="1" applyBorder="1"/>
    <xf numFmtId="0" fontId="4" fillId="2" borderId="4" xfId="0" applyFont="1" applyBorder="1"/>
    <xf numFmtId="0" fontId="316" fillId="2" borderId="0" xfId="0" applyFont="1" applyBorder="1"/>
    <xf numFmtId="0" fontId="4" fillId="2" borderId="0" xfId="0" applyFont="1" applyBorder="1" applyAlignment="1">
      <alignment horizontal="center"/>
    </xf>
    <xf numFmtId="0" fontId="316" fillId="2" borderId="0" xfId="0" applyFont="1" applyBorder="1" applyAlignment="1">
      <alignment horizontal="center"/>
    </xf>
    <xf numFmtId="0" fontId="316" fillId="2" borderId="9" xfId="0" applyFont="1" applyBorder="1"/>
    <xf numFmtId="0" fontId="316" fillId="2" borderId="10" xfId="0" applyFont="1" applyBorder="1"/>
    <xf numFmtId="0" fontId="316" fillId="2" borderId="5" xfId="0" applyFont="1" applyBorder="1"/>
    <xf numFmtId="0" fontId="317" fillId="2" borderId="4" xfId="0" applyFont="1" applyBorder="1"/>
    <xf numFmtId="0" fontId="317" fillId="2" borderId="0" xfId="0" applyFont="1" applyBorder="1"/>
    <xf numFmtId="0" fontId="317" fillId="2" borderId="0" xfId="0" applyFont="1" applyBorder="1" applyAlignment="1">
      <alignment horizontal="center"/>
    </xf>
    <xf numFmtId="0" fontId="317" fillId="2" borderId="5" xfId="0" applyFont="1" applyBorder="1"/>
    <xf numFmtId="0" fontId="4" fillId="2" borderId="4" xfId="0" applyFont="1" applyBorder="1"/>
    <xf numFmtId="0" fontId="318" fillId="2" borderId="0" xfId="0" applyFont="1" applyBorder="1"/>
    <xf numFmtId="0" fontId="318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318" fillId="2" borderId="5" xfId="0" applyFont="1" applyBorder="1"/>
    <xf numFmtId="0" fontId="320" fillId="2" borderId="4" xfId="0" applyFont="1" applyBorder="1"/>
    <xf numFmtId="0" fontId="320" fillId="2" borderId="0" xfId="0" applyFont="1" applyBorder="1"/>
    <xf numFmtId="0" fontId="320" fillId="2" borderId="0" xfId="0" applyFont="1" applyBorder="1" applyAlignment="1">
      <alignment horizontal="center"/>
    </xf>
    <xf numFmtId="0" fontId="319" fillId="2" borderId="0" xfId="0" applyFont="1" applyBorder="1" applyAlignment="1">
      <alignment horizontal="center"/>
    </xf>
    <xf numFmtId="0" fontId="320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321" fillId="2" borderId="0" xfId="0" applyFont="1" applyBorder="1"/>
    <xf numFmtId="0" fontId="321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322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323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2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2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2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2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2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26" fillId="2" borderId="5" xfId="0" applyFont="1" applyBorder="1"/>
    <xf numFmtId="1" fontId="326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2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32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2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32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2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32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3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3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3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3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3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3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3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3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3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3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3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3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3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3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3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3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3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3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3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3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4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4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4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4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4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4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4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4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4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4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4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4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4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46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4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4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4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4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4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4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5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5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5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5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5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52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5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5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5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35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5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55" fillId="2" borderId="5" xfId="0" applyFont="1" applyBorder="1"/>
    <xf numFmtId="0" fontId="4" fillId="2" borderId="4" xfId="0" applyFont="1" applyBorder="1"/>
    <xf numFmtId="0" fontId="356" fillId="2" borderId="0" xfId="0" applyFont="1" applyBorder="1"/>
    <xf numFmtId="0" fontId="356" fillId="2" borderId="0" xfId="0" applyFont="1" applyBorder="1" applyAlignment="1">
      <alignment horizontal="center"/>
    </xf>
    <xf numFmtId="1" fontId="356" fillId="2" borderId="0" xfId="0" applyNumberFormat="1" applyFont="1" applyBorder="1"/>
    <xf numFmtId="0" fontId="356" fillId="2" borderId="5" xfId="0" applyFont="1" applyBorder="1"/>
    <xf numFmtId="0" fontId="357" fillId="2" borderId="4" xfId="0" applyFont="1" applyBorder="1"/>
    <xf numFmtId="0" fontId="357" fillId="2" borderId="0" xfId="0" applyFont="1" applyBorder="1"/>
    <xf numFmtId="0" fontId="357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357" fillId="2" borderId="5" xfId="0" applyFont="1" applyBorder="1"/>
    <xf numFmtId="0" fontId="8" fillId="2" borderId="4" xfId="0" applyFont="1" applyBorder="1"/>
    <xf numFmtId="0" fontId="358" fillId="2" borderId="0" xfId="0" applyFont="1" applyBorder="1"/>
    <xf numFmtId="0" fontId="358" fillId="2" borderId="0" xfId="0" applyFont="1" applyBorder="1" applyAlignment="1">
      <alignment horizontal="center"/>
    </xf>
    <xf numFmtId="1" fontId="358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358" fillId="2" borderId="5" xfId="0" applyFont="1" applyBorder="1"/>
    <xf numFmtId="0" fontId="359" fillId="2" borderId="4" xfId="0" applyFont="1" applyBorder="1" applyAlignment="1">
      <alignment horizontal="center"/>
    </xf>
    <xf numFmtId="0" fontId="359" fillId="2" borderId="0" xfId="0" applyFont="1" applyBorder="1" applyAlignment="1">
      <alignment horizontal="center"/>
    </xf>
    <xf numFmtId="0" fontId="359" fillId="2" borderId="0" xfId="0" applyFont="1" applyBorder="1"/>
    <xf numFmtId="0" fontId="359" fillId="2" borderId="5" xfId="0" applyFont="1" applyBorder="1"/>
    <xf numFmtId="0" fontId="8" fillId="2" borderId="4" xfId="0" applyFont="1" applyBorder="1"/>
    <xf numFmtId="0" fontId="360" fillId="2" borderId="0" xfId="0" applyFont="1" applyBorder="1"/>
    <xf numFmtId="0" fontId="360" fillId="2" borderId="0" xfId="0" applyFont="1" applyBorder="1" applyAlignment="1">
      <alignment horizontal="center"/>
    </xf>
    <xf numFmtId="1" fontId="360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360" fillId="2" borderId="5" xfId="0" applyFont="1" applyBorder="1"/>
    <xf numFmtId="0" fontId="361" fillId="2" borderId="4" xfId="0" applyFont="1" applyBorder="1"/>
    <xf numFmtId="0" fontId="361" fillId="2" borderId="0" xfId="0" applyFont="1" applyBorder="1"/>
    <xf numFmtId="0" fontId="361" fillId="2" borderId="0" xfId="0" applyFont="1" applyBorder="1" applyAlignment="1">
      <alignment horizontal="center"/>
    </xf>
    <xf numFmtId="1" fontId="361" fillId="2" borderId="0" xfId="0" applyNumberFormat="1" applyFont="1" applyBorder="1"/>
    <xf numFmtId="0" fontId="361" fillId="2" borderId="5" xfId="0" applyFont="1" applyBorder="1"/>
    <xf numFmtId="0" fontId="362" fillId="2" borderId="4" xfId="0" applyFont="1" applyBorder="1"/>
    <xf numFmtId="0" fontId="362" fillId="2" borderId="0" xfId="0" applyFont="1" applyBorder="1"/>
    <xf numFmtId="0" fontId="362" fillId="2" borderId="0" xfId="0" applyFont="1" applyBorder="1" applyAlignment="1">
      <alignment horizontal="center"/>
    </xf>
    <xf numFmtId="1" fontId="362" fillId="2" borderId="0" xfId="0" applyNumberFormat="1" applyFont="1" applyBorder="1"/>
    <xf numFmtId="0" fontId="362" fillId="2" borderId="5" xfId="0" applyFont="1" applyBorder="1"/>
    <xf numFmtId="0" fontId="363" fillId="2" borderId="4" xfId="0" applyFont="1" applyBorder="1"/>
    <xf numFmtId="0" fontId="363" fillId="2" borderId="0" xfId="0" applyFont="1" applyBorder="1"/>
    <xf numFmtId="0" fontId="363" fillId="2" borderId="0" xfId="0" applyFont="1" applyBorder="1" applyAlignment="1">
      <alignment horizontal="center"/>
    </xf>
    <xf numFmtId="1" fontId="363" fillId="2" borderId="0" xfId="0" applyNumberFormat="1" applyFont="1" applyBorder="1"/>
    <xf numFmtId="0" fontId="363" fillId="2" borderId="5" xfId="0" applyFont="1" applyBorder="1"/>
    <xf numFmtId="0" fontId="364" fillId="2" borderId="11" xfId="0" applyFont="1" applyBorder="1"/>
    <xf numFmtId="0" fontId="364" fillId="2" borderId="12" xfId="0" applyFont="1" applyBorder="1"/>
    <xf numFmtId="0" fontId="364" fillId="2" borderId="12" xfId="0" applyFont="1" applyBorder="1" applyAlignment="1">
      <alignment horizontal="center"/>
    </xf>
    <xf numFmtId="1" fontId="364" fillId="2" borderId="12" xfId="0" applyNumberFormat="1" applyFont="1" applyBorder="1"/>
    <xf numFmtId="0" fontId="364" fillId="2" borderId="10" xfId="0" applyFont="1" applyBorder="1"/>
    <xf numFmtId="1" fontId="365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366" fillId="2" borderId="0" xfId="0" applyNumberFormat="1" applyFont="1"/>
    <xf numFmtId="1" fontId="367" fillId="2" borderId="0" xfId="0" applyNumberFormat="1" applyFont="1"/>
    <xf numFmtId="1" fontId="368" fillId="2" borderId="0" xfId="0" applyNumberFormat="1" applyFont="1"/>
    <xf numFmtId="1" fontId="369" fillId="2" borderId="0" xfId="0" applyNumberFormat="1" applyFont="1"/>
    <xf numFmtId="1" fontId="370" fillId="2" borderId="0" xfId="0" applyNumberFormat="1" applyFont="1"/>
    <xf numFmtId="1" fontId="371" fillId="2" borderId="0" xfId="0" applyNumberFormat="1" applyFont="1"/>
    <xf numFmtId="1" fontId="372" fillId="2" borderId="0" xfId="0" applyNumberFormat="1" applyFont="1"/>
    <xf numFmtId="1" fontId="373" fillId="2" borderId="0" xfId="0" applyNumberFormat="1" applyFont="1"/>
    <xf numFmtId="1" fontId="374" fillId="2" borderId="0" xfId="0" applyNumberFormat="1" applyFont="1"/>
    <xf numFmtId="1" fontId="375" fillId="2" borderId="0" xfId="0" applyNumberFormat="1" applyFont="1"/>
    <xf numFmtId="1" fontId="376" fillId="2" borderId="0" xfId="0" applyNumberFormat="1" applyFont="1"/>
    <xf numFmtId="1" fontId="377" fillId="2" borderId="0" xfId="0" applyNumberFormat="1" applyFont="1"/>
    <xf numFmtId="1" fontId="378" fillId="2" borderId="0" xfId="0" applyNumberFormat="1" applyFont="1"/>
    <xf numFmtId="1" fontId="379" fillId="2" borderId="0" xfId="0" applyNumberFormat="1" applyFont="1"/>
    <xf numFmtId="1" fontId="380" fillId="2" borderId="0" xfId="0" applyNumberFormat="1" applyFont="1"/>
    <xf numFmtId="1" fontId="381" fillId="2" borderId="0" xfId="0" applyNumberFormat="1" applyFont="1"/>
    <xf numFmtId="1" fontId="382" fillId="2" borderId="0" xfId="0" applyNumberFormat="1" applyFont="1"/>
    <xf numFmtId="1" fontId="383" fillId="2" borderId="0" xfId="0" applyNumberFormat="1" applyFont="1"/>
    <xf numFmtId="1" fontId="384" fillId="2" borderId="0" xfId="0" applyNumberFormat="1" applyFont="1"/>
    <xf numFmtId="1" fontId="385" fillId="2" borderId="0" xfId="0" applyNumberFormat="1" applyFont="1"/>
    <xf numFmtId="1" fontId="386" fillId="2" borderId="0" xfId="0" applyNumberFormat="1" applyFont="1"/>
    <xf numFmtId="1" fontId="387" fillId="2" borderId="0" xfId="0" applyNumberFormat="1" applyFont="1"/>
    <xf numFmtId="0" fontId="387" fillId="2" borderId="0" xfId="0" applyFont="1"/>
    <xf numFmtId="1" fontId="388" fillId="2" borderId="0" xfId="0" applyNumberFormat="1" applyFont="1"/>
    <xf numFmtId="1" fontId="389" fillId="2" borderId="0" xfId="0" applyNumberFormat="1" applyFont="1"/>
    <xf numFmtId="1" fontId="390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391" fillId="2" borderId="1" xfId="0" applyFont="1" applyBorder="1"/>
    <xf numFmtId="0" fontId="391" fillId="2" borderId="2" xfId="0" applyFont="1" applyBorder="1"/>
    <xf numFmtId="0" fontId="391" fillId="2" borderId="2" xfId="0" applyFont="1" applyBorder="1" applyAlignment="1">
      <alignment horizontal="center"/>
    </xf>
    <xf numFmtId="0" fontId="391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39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393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394" fillId="2" borderId="0" xfId="0" applyFont="1" applyBorder="1" applyAlignment="1">
      <alignment horizontal="left"/>
    </xf>
    <xf numFmtId="0" fontId="394" fillId="2" borderId="0" xfId="0" applyFont="1" applyBorder="1"/>
    <xf numFmtId="0" fontId="394" fillId="2" borderId="5" xfId="0" applyFont="1" applyBorder="1"/>
    <xf numFmtId="0" fontId="4" fillId="2" borderId="4" xfId="0" applyFont="1" applyBorder="1"/>
    <xf numFmtId="0" fontId="395" fillId="2" borderId="0" xfId="0" applyFont="1" applyBorder="1"/>
    <xf numFmtId="0" fontId="395" fillId="2" borderId="0" xfId="0" applyFont="1" applyBorder="1" applyAlignment="1">
      <alignment horizontal="center"/>
    </xf>
    <xf numFmtId="0" fontId="395" fillId="2" borderId="5" xfId="0" applyFont="1" applyBorder="1"/>
    <xf numFmtId="0" fontId="4" fillId="2" borderId="4" xfId="0" applyFont="1" applyBorder="1"/>
    <xf numFmtId="0" fontId="396" fillId="2" borderId="0" xfId="0" applyFont="1" applyBorder="1"/>
    <xf numFmtId="0" fontId="396" fillId="2" borderId="0" xfId="0" applyFont="1" applyBorder="1" applyAlignment="1">
      <alignment horizontal="center"/>
    </xf>
    <xf numFmtId="0" fontId="396" fillId="2" borderId="5" xfId="0" applyFont="1" applyBorder="1"/>
    <xf numFmtId="0" fontId="4" fillId="2" borderId="4" xfId="0" applyFont="1" applyBorder="1"/>
    <xf numFmtId="0" fontId="397" fillId="2" borderId="0" xfId="0" applyFont="1" applyBorder="1"/>
    <xf numFmtId="0" fontId="397" fillId="2" borderId="0" xfId="0" applyFont="1" applyBorder="1" applyAlignment="1">
      <alignment horizontal="center"/>
    </xf>
    <xf numFmtId="0" fontId="397" fillId="2" borderId="5" xfId="0" applyFont="1" applyBorder="1"/>
    <xf numFmtId="0" fontId="4" fillId="2" borderId="4" xfId="0" applyFont="1" applyBorder="1"/>
    <xf numFmtId="0" fontId="398" fillId="2" borderId="0" xfId="0" applyFont="1" applyBorder="1"/>
    <xf numFmtId="0" fontId="398" fillId="2" borderId="0" xfId="0" applyFont="1" applyBorder="1" applyAlignment="1">
      <alignment horizontal="center"/>
    </xf>
    <xf numFmtId="0" fontId="398" fillId="2" borderId="5" xfId="0" applyFont="1" applyBorder="1"/>
    <xf numFmtId="0" fontId="4" fillId="2" borderId="4" xfId="0" applyFont="1" applyBorder="1"/>
    <xf numFmtId="0" fontId="399" fillId="2" borderId="0" xfId="0" applyFont="1" applyBorder="1"/>
    <xf numFmtId="0" fontId="399" fillId="2" borderId="0" xfId="0" applyFont="1" applyBorder="1" applyAlignment="1">
      <alignment horizontal="center"/>
    </xf>
    <xf numFmtId="0" fontId="399" fillId="2" borderId="5" xfId="0" applyFont="1" applyBorder="1"/>
    <xf numFmtId="0" fontId="4" fillId="2" borderId="4" xfId="0" applyFont="1" applyBorder="1"/>
    <xf numFmtId="0" fontId="400" fillId="2" borderId="0" xfId="0" applyFont="1" applyBorder="1"/>
    <xf numFmtId="0" fontId="400" fillId="2" borderId="0" xfId="0" applyFont="1" applyBorder="1" applyAlignment="1">
      <alignment horizontal="center"/>
    </xf>
    <xf numFmtId="0" fontId="400" fillId="2" borderId="5" xfId="0" applyFont="1" applyBorder="1"/>
    <xf numFmtId="0" fontId="4" fillId="2" borderId="4" xfId="0" applyFont="1" applyBorder="1"/>
    <xf numFmtId="0" fontId="401" fillId="2" borderId="0" xfId="0" applyFont="1" applyBorder="1"/>
    <xf numFmtId="0" fontId="401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401" fillId="2" borderId="5" xfId="0" applyFont="1" applyBorder="1"/>
    <xf numFmtId="0" fontId="4" fillId="2" borderId="4" xfId="0" applyFont="1" applyBorder="1"/>
    <xf numFmtId="0" fontId="402" fillId="2" borderId="0" xfId="0" applyFont="1" applyBorder="1"/>
    <xf numFmtId="0" fontId="402" fillId="2" borderId="0" xfId="0" applyFont="1" applyBorder="1" applyAlignment="1">
      <alignment horizontal="center"/>
    </xf>
    <xf numFmtId="0" fontId="4" fillId="2" borderId="0" xfId="0" applyFont="1" applyBorder="1"/>
    <xf numFmtId="0" fontId="402" fillId="2" borderId="5" xfId="0" applyFont="1" applyBorder="1"/>
    <xf numFmtId="0" fontId="4" fillId="2" borderId="4" xfId="0" applyFont="1" applyBorder="1"/>
    <xf numFmtId="0" fontId="403" fillId="2" borderId="0" xfId="0" applyFont="1" applyBorder="1"/>
    <xf numFmtId="0" fontId="403" fillId="2" borderId="0" xfId="0" applyFont="1" applyBorder="1" applyAlignment="1">
      <alignment horizontal="center"/>
    </xf>
    <xf numFmtId="0" fontId="403" fillId="2" borderId="5" xfId="0" applyFont="1" applyBorder="1"/>
    <xf numFmtId="0" fontId="4" fillId="2" borderId="4" xfId="0" applyFont="1" applyBorder="1"/>
    <xf numFmtId="0" fontId="404" fillId="2" borderId="0" xfId="0" applyFont="1" applyBorder="1"/>
    <xf numFmtId="0" fontId="404" fillId="2" borderId="0" xfId="0" applyFont="1" applyBorder="1" applyAlignment="1">
      <alignment horizontal="center"/>
    </xf>
    <xf numFmtId="0" fontId="404" fillId="2" borderId="6" xfId="0" applyFont="1" applyBorder="1" applyAlignment="1">
      <alignment horizontal="center"/>
    </xf>
    <xf numFmtId="0" fontId="404" fillId="2" borderId="3" xfId="0" applyFont="1" applyBorder="1" applyAlignment="1">
      <alignment horizontal="center" wrapText="1"/>
    </xf>
    <xf numFmtId="0" fontId="404" fillId="2" borderId="5" xfId="0" applyFont="1" applyBorder="1"/>
    <xf numFmtId="0" fontId="405" fillId="2" borderId="4" xfId="0" applyFont="1" applyBorder="1"/>
    <xf numFmtId="0" fontId="405" fillId="2" borderId="0" xfId="0" applyFont="1" applyBorder="1"/>
    <xf numFmtId="0" fontId="405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405" fillId="2" borderId="5" xfId="0" applyFont="1" applyBorder="1"/>
    <xf numFmtId="0" fontId="406" fillId="2" borderId="4" xfId="0" applyFont="1" applyBorder="1"/>
    <xf numFmtId="0" fontId="406" fillId="2" borderId="0" xfId="0" applyFont="1" applyBorder="1"/>
    <xf numFmtId="0" fontId="406" fillId="2" borderId="0" xfId="0" applyFont="1" applyBorder="1" applyAlignment="1">
      <alignment horizontal="center"/>
    </xf>
    <xf numFmtId="0" fontId="406" fillId="2" borderId="7" xfId="0" applyFont="1" applyBorder="1"/>
    <xf numFmtId="0" fontId="406" fillId="2" borderId="5" xfId="0" applyFont="1" applyBorder="1"/>
    <xf numFmtId="0" fontId="407" fillId="2" borderId="4" xfId="0" applyFont="1" applyBorder="1"/>
    <xf numFmtId="0" fontId="407" fillId="2" borderId="0" xfId="0" applyFont="1" applyBorder="1"/>
    <xf numFmtId="0" fontId="40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407" fillId="2" borderId="5" xfId="0" applyFont="1" applyBorder="1"/>
    <xf numFmtId="0" fontId="408" fillId="2" borderId="4" xfId="0" applyFont="1" applyBorder="1"/>
    <xf numFmtId="0" fontId="408" fillId="2" borderId="0" xfId="0" applyFont="1" applyBorder="1"/>
    <xf numFmtId="0" fontId="408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408" fillId="2" borderId="5" xfId="0" applyFont="1" applyBorder="1"/>
    <xf numFmtId="0" fontId="409" fillId="2" borderId="4" xfId="0" applyFont="1" applyBorder="1"/>
    <xf numFmtId="0" fontId="409" fillId="2" borderId="0" xfId="0" applyFont="1" applyBorder="1"/>
    <xf numFmtId="0" fontId="409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409" fillId="2" borderId="7" xfId="0" applyFont="1" applyBorder="1" applyAlignment="1">
      <alignment horizontal="center" vertical="center"/>
    </xf>
    <xf numFmtId="2" fontId="409" fillId="2" borderId="5" xfId="0" applyNumberFormat="1" applyFont="1" applyBorder="1" applyAlignment="1">
      <alignment horizontal="center"/>
    </xf>
    <xf numFmtId="0" fontId="409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410" fillId="2" borderId="4" xfId="0" applyFont="1" applyBorder="1"/>
    <xf numFmtId="0" fontId="410" fillId="2" borderId="0" xfId="0" applyFont="1" applyBorder="1"/>
    <xf numFmtId="0" fontId="410" fillId="2" borderId="0" xfId="0" applyFont="1" applyBorder="1" applyAlignment="1">
      <alignment horizontal="center"/>
    </xf>
    <xf numFmtId="0" fontId="410" fillId="2" borderId="9" xfId="0" applyFont="1" applyBorder="1" applyAlignment="1">
      <alignment horizontal="center"/>
    </xf>
    <xf numFmtId="0" fontId="410" fillId="2" borderId="10" xfId="0" applyFont="1" applyBorder="1" applyAlignment="1">
      <alignment horizontal="center"/>
    </xf>
    <xf numFmtId="0" fontId="410" fillId="2" borderId="5" xfId="0" applyFont="1" applyBorder="1"/>
    <xf numFmtId="0" fontId="4" fillId="2" borderId="4" xfId="0" applyFont="1" applyBorder="1"/>
    <xf numFmtId="0" fontId="411" fillId="2" borderId="0" xfId="0" applyFont="1" applyBorder="1"/>
    <xf numFmtId="0" fontId="4" fillId="2" borderId="0" xfId="0" applyFont="1" applyBorder="1" applyAlignment="1">
      <alignment horizontal="center"/>
    </xf>
    <xf numFmtId="0" fontId="411" fillId="2" borderId="0" xfId="0" applyFont="1" applyBorder="1" applyAlignment="1">
      <alignment horizontal="center"/>
    </xf>
    <xf numFmtId="0" fontId="411" fillId="2" borderId="9" xfId="0" applyFont="1" applyBorder="1"/>
    <xf numFmtId="0" fontId="411" fillId="2" borderId="10" xfId="0" applyFont="1" applyBorder="1"/>
    <xf numFmtId="0" fontId="411" fillId="2" borderId="5" xfId="0" applyFont="1" applyBorder="1"/>
    <xf numFmtId="0" fontId="412" fillId="2" borderId="4" xfId="0" applyFont="1" applyBorder="1"/>
    <xf numFmtId="0" fontId="412" fillId="2" borderId="0" xfId="0" applyFont="1" applyBorder="1"/>
    <xf numFmtId="0" fontId="412" fillId="2" borderId="0" xfId="0" applyFont="1" applyBorder="1" applyAlignment="1">
      <alignment horizontal="center"/>
    </xf>
    <xf numFmtId="0" fontId="412" fillId="2" borderId="5" xfId="0" applyFont="1" applyBorder="1"/>
    <xf numFmtId="0" fontId="4" fillId="2" borderId="4" xfId="0" applyFont="1" applyBorder="1"/>
    <xf numFmtId="0" fontId="413" fillId="2" borderId="0" xfId="0" applyFont="1" applyBorder="1"/>
    <xf numFmtId="0" fontId="413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413" fillId="2" borderId="5" xfId="0" applyFont="1" applyBorder="1"/>
    <xf numFmtId="0" fontId="415" fillId="2" borderId="4" xfId="0" applyFont="1" applyBorder="1"/>
    <xf numFmtId="0" fontId="415" fillId="2" borderId="0" xfId="0" applyFont="1" applyBorder="1"/>
    <xf numFmtId="0" fontId="415" fillId="2" borderId="0" xfId="0" applyFont="1" applyBorder="1" applyAlignment="1">
      <alignment horizontal="center"/>
    </xf>
    <xf numFmtId="0" fontId="414" fillId="2" borderId="0" xfId="0" applyFont="1" applyBorder="1" applyAlignment="1">
      <alignment horizontal="center"/>
    </xf>
    <xf numFmtId="0" fontId="415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416" fillId="2" borderId="0" xfId="0" applyFont="1" applyBorder="1"/>
    <xf numFmtId="0" fontId="416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417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418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1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1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2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2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2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21" fillId="2" borderId="5" xfId="0" applyFont="1" applyBorder="1"/>
    <xf numFmtId="1" fontId="421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2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42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2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42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2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42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2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2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2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2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2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2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2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2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2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2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3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3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3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3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3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3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3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3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3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3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3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3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3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3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3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3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3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3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3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3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4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4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4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41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4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4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4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4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4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4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4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45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4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4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4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47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4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4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4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44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5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50" fillId="2" borderId="5" xfId="0" applyFont="1" applyBorder="1"/>
    <xf numFmtId="0" fontId="4" fillId="2" borderId="4" xfId="0" applyFont="1" applyBorder="1"/>
    <xf numFmtId="0" fontId="451" fillId="2" borderId="0" xfId="0" applyFont="1" applyBorder="1"/>
    <xf numFmtId="0" fontId="451" fillId="2" borderId="0" xfId="0" applyFont="1" applyBorder="1" applyAlignment="1">
      <alignment horizontal="center"/>
    </xf>
    <xf numFmtId="1" fontId="451" fillId="2" borderId="0" xfId="0" applyNumberFormat="1" applyFont="1" applyBorder="1"/>
    <xf numFmtId="0" fontId="451" fillId="2" borderId="5" xfId="0" applyFont="1" applyBorder="1"/>
    <xf numFmtId="0" fontId="452" fillId="2" borderId="4" xfId="0" applyFont="1" applyBorder="1"/>
    <xf numFmtId="0" fontId="452" fillId="2" borderId="0" xfId="0" applyFont="1" applyBorder="1"/>
    <xf numFmtId="0" fontId="452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452" fillId="2" borderId="5" xfId="0" applyFont="1" applyBorder="1"/>
    <xf numFmtId="0" fontId="8" fillId="2" borderId="4" xfId="0" applyFont="1" applyBorder="1"/>
    <xf numFmtId="0" fontId="453" fillId="2" borderId="0" xfId="0" applyFont="1" applyBorder="1"/>
    <xf numFmtId="0" fontId="453" fillId="2" borderId="0" xfId="0" applyFont="1" applyBorder="1" applyAlignment="1">
      <alignment horizontal="center"/>
    </xf>
    <xf numFmtId="1" fontId="453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453" fillId="2" borderId="5" xfId="0" applyFont="1" applyBorder="1"/>
    <xf numFmtId="0" fontId="454" fillId="2" borderId="4" xfId="0" applyFont="1" applyBorder="1" applyAlignment="1">
      <alignment horizontal="center"/>
    </xf>
    <xf numFmtId="0" fontId="454" fillId="2" borderId="0" xfId="0" applyFont="1" applyBorder="1" applyAlignment="1">
      <alignment horizontal="center"/>
    </xf>
    <xf numFmtId="0" fontId="454" fillId="2" borderId="0" xfId="0" applyFont="1" applyBorder="1"/>
    <xf numFmtId="0" fontId="454" fillId="2" borderId="5" xfId="0" applyFont="1" applyBorder="1"/>
    <xf numFmtId="0" fontId="8" fillId="2" borderId="4" xfId="0" applyFont="1" applyBorder="1"/>
    <xf numFmtId="0" fontId="455" fillId="2" borderId="0" xfId="0" applyFont="1" applyBorder="1"/>
    <xf numFmtId="0" fontId="455" fillId="2" borderId="0" xfId="0" applyFont="1" applyBorder="1" applyAlignment="1">
      <alignment horizontal="center"/>
    </xf>
    <xf numFmtId="1" fontId="455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455" fillId="2" borderId="5" xfId="0" applyFont="1" applyBorder="1"/>
    <xf numFmtId="0" fontId="456" fillId="2" borderId="4" xfId="0" applyFont="1" applyBorder="1"/>
    <xf numFmtId="0" fontId="456" fillId="2" borderId="0" xfId="0" applyFont="1" applyBorder="1"/>
    <xf numFmtId="0" fontId="456" fillId="2" borderId="0" xfId="0" applyFont="1" applyBorder="1" applyAlignment="1">
      <alignment horizontal="center"/>
    </xf>
    <xf numFmtId="1" fontId="456" fillId="2" borderId="0" xfId="0" applyNumberFormat="1" applyFont="1" applyBorder="1"/>
    <xf numFmtId="0" fontId="456" fillId="2" borderId="5" xfId="0" applyFont="1" applyBorder="1"/>
    <xf numFmtId="0" fontId="457" fillId="2" borderId="4" xfId="0" applyFont="1" applyBorder="1"/>
    <xf numFmtId="0" fontId="457" fillId="2" borderId="0" xfId="0" applyFont="1" applyBorder="1"/>
    <xf numFmtId="0" fontId="457" fillId="2" borderId="0" xfId="0" applyFont="1" applyBorder="1" applyAlignment="1">
      <alignment horizontal="center"/>
    </xf>
    <xf numFmtId="1" fontId="457" fillId="2" borderId="0" xfId="0" applyNumberFormat="1" applyFont="1" applyBorder="1"/>
    <xf numFmtId="0" fontId="457" fillId="2" borderId="5" xfId="0" applyFont="1" applyBorder="1"/>
    <xf numFmtId="0" fontId="458" fillId="2" borderId="4" xfId="0" applyFont="1" applyBorder="1"/>
    <xf numFmtId="0" fontId="458" fillId="2" borderId="0" xfId="0" applyFont="1" applyBorder="1"/>
    <xf numFmtId="0" fontId="458" fillId="2" borderId="0" xfId="0" applyFont="1" applyBorder="1" applyAlignment="1">
      <alignment horizontal="center"/>
    </xf>
    <xf numFmtId="1" fontId="458" fillId="2" borderId="0" xfId="0" applyNumberFormat="1" applyFont="1" applyBorder="1"/>
    <xf numFmtId="0" fontId="458" fillId="2" borderId="5" xfId="0" applyFont="1" applyBorder="1"/>
    <xf numFmtId="0" fontId="459" fillId="2" borderId="11" xfId="0" applyFont="1" applyBorder="1"/>
    <xf numFmtId="0" fontId="459" fillId="2" borderId="12" xfId="0" applyFont="1" applyBorder="1"/>
    <xf numFmtId="0" fontId="459" fillId="2" borderId="12" xfId="0" applyFont="1" applyBorder="1" applyAlignment="1">
      <alignment horizontal="center"/>
    </xf>
    <xf numFmtId="1" fontId="459" fillId="2" borderId="12" xfId="0" applyNumberFormat="1" applyFont="1" applyBorder="1"/>
    <xf numFmtId="0" fontId="459" fillId="2" borderId="10" xfId="0" applyFont="1" applyBorder="1"/>
    <xf numFmtId="1" fontId="460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461" fillId="2" borderId="0" xfId="0" applyNumberFormat="1" applyFont="1"/>
    <xf numFmtId="1" fontId="462" fillId="2" borderId="0" xfId="0" applyNumberFormat="1" applyFont="1"/>
    <xf numFmtId="1" fontId="463" fillId="2" borderId="0" xfId="0" applyNumberFormat="1" applyFont="1"/>
    <xf numFmtId="1" fontId="464" fillId="2" borderId="0" xfId="0" applyNumberFormat="1" applyFont="1"/>
    <xf numFmtId="1" fontId="465" fillId="2" borderId="0" xfId="0" applyNumberFormat="1" applyFont="1"/>
    <xf numFmtId="1" fontId="466" fillId="2" borderId="0" xfId="0" applyNumberFormat="1" applyFont="1"/>
    <xf numFmtId="1" fontId="467" fillId="2" borderId="0" xfId="0" applyNumberFormat="1" applyFont="1"/>
    <xf numFmtId="1" fontId="468" fillId="2" borderId="0" xfId="0" applyNumberFormat="1" applyFont="1"/>
    <xf numFmtId="1" fontId="469" fillId="2" borderId="0" xfId="0" applyNumberFormat="1" applyFont="1"/>
    <xf numFmtId="1" fontId="470" fillId="2" borderId="0" xfId="0" applyNumberFormat="1" applyFont="1"/>
    <xf numFmtId="1" fontId="471" fillId="2" borderId="0" xfId="0" applyNumberFormat="1" applyFont="1"/>
    <xf numFmtId="1" fontId="472" fillId="2" borderId="0" xfId="0" applyNumberFormat="1" applyFont="1"/>
    <xf numFmtId="1" fontId="473" fillId="2" borderId="0" xfId="0" applyNumberFormat="1" applyFont="1"/>
    <xf numFmtId="1" fontId="474" fillId="2" borderId="0" xfId="0" applyNumberFormat="1" applyFont="1"/>
    <xf numFmtId="1" fontId="475" fillId="2" borderId="0" xfId="0" applyNumberFormat="1" applyFont="1"/>
    <xf numFmtId="1" fontId="476" fillId="2" borderId="0" xfId="0" applyNumberFormat="1" applyFont="1"/>
    <xf numFmtId="1" fontId="477" fillId="2" borderId="0" xfId="0" applyNumberFormat="1" applyFont="1"/>
    <xf numFmtId="1" fontId="478" fillId="2" borderId="0" xfId="0" applyNumberFormat="1" applyFont="1"/>
    <xf numFmtId="1" fontId="479" fillId="2" borderId="0" xfId="0" applyNumberFormat="1" applyFont="1"/>
    <xf numFmtId="1" fontId="480" fillId="2" borderId="0" xfId="0" applyNumberFormat="1" applyFont="1"/>
    <xf numFmtId="1" fontId="481" fillId="2" borderId="0" xfId="0" applyNumberFormat="1" applyFont="1"/>
    <xf numFmtId="1" fontId="482" fillId="2" borderId="0" xfId="0" applyNumberFormat="1" applyFont="1"/>
    <xf numFmtId="0" fontId="482" fillId="2" borderId="0" xfId="0" applyFont="1"/>
    <xf numFmtId="1" fontId="483" fillId="2" borderId="0" xfId="0" applyNumberFormat="1" applyFont="1"/>
    <xf numFmtId="1" fontId="484" fillId="2" borderId="0" xfId="0" applyNumberFormat="1" applyFont="1"/>
    <xf numFmtId="1" fontId="485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486" fillId="2" borderId="1" xfId="0" applyFont="1" applyBorder="1"/>
    <xf numFmtId="0" fontId="486" fillId="2" borderId="2" xfId="0" applyFont="1" applyBorder="1"/>
    <xf numFmtId="0" fontId="486" fillId="2" borderId="2" xfId="0" applyFont="1" applyBorder="1" applyAlignment="1">
      <alignment horizontal="center"/>
    </xf>
    <xf numFmtId="0" fontId="486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48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488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489" fillId="2" borderId="0" xfId="0" applyFont="1" applyBorder="1" applyAlignment="1">
      <alignment horizontal="left"/>
    </xf>
    <xf numFmtId="0" fontId="489" fillId="2" borderId="0" xfId="0" applyFont="1" applyBorder="1"/>
    <xf numFmtId="0" fontId="489" fillId="2" borderId="5" xfId="0" applyFont="1" applyBorder="1"/>
    <xf numFmtId="0" fontId="4" fillId="2" borderId="4" xfId="0" applyFont="1" applyBorder="1"/>
    <xf numFmtId="0" fontId="490" fillId="2" borderId="0" xfId="0" applyFont="1" applyBorder="1"/>
    <xf numFmtId="0" fontId="490" fillId="2" borderId="0" xfId="0" applyFont="1" applyBorder="1" applyAlignment="1">
      <alignment horizontal="center"/>
    </xf>
    <xf numFmtId="0" fontId="490" fillId="2" borderId="5" xfId="0" applyFont="1" applyBorder="1"/>
    <xf numFmtId="0" fontId="4" fillId="2" borderId="4" xfId="0" applyFont="1" applyBorder="1"/>
    <xf numFmtId="0" fontId="491" fillId="2" borderId="0" xfId="0" applyFont="1" applyBorder="1"/>
    <xf numFmtId="0" fontId="491" fillId="2" borderId="0" xfId="0" applyFont="1" applyBorder="1" applyAlignment="1">
      <alignment horizontal="center"/>
    </xf>
    <xf numFmtId="0" fontId="491" fillId="2" borderId="5" xfId="0" applyFont="1" applyBorder="1"/>
    <xf numFmtId="0" fontId="4" fillId="2" borderId="4" xfId="0" applyFont="1" applyBorder="1"/>
    <xf numFmtId="0" fontId="492" fillId="2" borderId="0" xfId="0" applyFont="1" applyBorder="1"/>
    <xf numFmtId="0" fontId="492" fillId="2" borderId="0" xfId="0" applyFont="1" applyBorder="1" applyAlignment="1">
      <alignment horizontal="center"/>
    </xf>
    <xf numFmtId="0" fontId="492" fillId="2" borderId="5" xfId="0" applyFont="1" applyBorder="1"/>
    <xf numFmtId="0" fontId="4" fillId="2" borderId="4" xfId="0" applyFont="1" applyBorder="1"/>
    <xf numFmtId="0" fontId="493" fillId="2" borderId="0" xfId="0" applyFont="1" applyBorder="1"/>
    <xf numFmtId="0" fontId="493" fillId="2" borderId="0" xfId="0" applyFont="1" applyBorder="1" applyAlignment="1">
      <alignment horizontal="center"/>
    </xf>
    <xf numFmtId="0" fontId="493" fillId="2" borderId="5" xfId="0" applyFont="1" applyBorder="1"/>
    <xf numFmtId="0" fontId="4" fillId="2" borderId="4" xfId="0" applyFont="1" applyBorder="1"/>
    <xf numFmtId="0" fontId="494" fillId="2" borderId="0" xfId="0" applyFont="1" applyBorder="1"/>
    <xf numFmtId="0" fontId="494" fillId="2" borderId="0" xfId="0" applyFont="1" applyBorder="1" applyAlignment="1">
      <alignment horizontal="center"/>
    </xf>
    <xf numFmtId="0" fontId="494" fillId="2" borderId="5" xfId="0" applyFont="1" applyBorder="1"/>
    <xf numFmtId="0" fontId="4" fillId="2" borderId="4" xfId="0" applyFont="1" applyBorder="1"/>
    <xf numFmtId="0" fontId="495" fillId="2" borderId="0" xfId="0" applyFont="1" applyBorder="1"/>
    <xf numFmtId="0" fontId="495" fillId="2" borderId="0" xfId="0" applyFont="1" applyBorder="1" applyAlignment="1">
      <alignment horizontal="center"/>
    </xf>
    <xf numFmtId="0" fontId="495" fillId="2" borderId="5" xfId="0" applyFont="1" applyBorder="1"/>
    <xf numFmtId="0" fontId="4" fillId="2" borderId="4" xfId="0" applyFont="1" applyBorder="1"/>
    <xf numFmtId="0" fontId="496" fillId="2" borderId="0" xfId="0" applyFont="1" applyBorder="1"/>
    <xf numFmtId="0" fontId="496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496" fillId="2" borderId="5" xfId="0" applyFont="1" applyBorder="1"/>
    <xf numFmtId="0" fontId="4" fillId="2" borderId="4" xfId="0" applyFont="1" applyBorder="1"/>
    <xf numFmtId="0" fontId="497" fillId="2" borderId="0" xfId="0" applyFont="1" applyBorder="1"/>
    <xf numFmtId="0" fontId="497" fillId="2" borderId="0" xfId="0" applyFont="1" applyBorder="1" applyAlignment="1">
      <alignment horizontal="center"/>
    </xf>
    <xf numFmtId="0" fontId="4" fillId="2" borderId="0" xfId="0" applyFont="1" applyBorder="1"/>
    <xf numFmtId="0" fontId="497" fillId="2" borderId="5" xfId="0" applyFont="1" applyBorder="1"/>
    <xf numFmtId="0" fontId="4" fillId="2" borderId="4" xfId="0" applyFont="1" applyBorder="1"/>
    <xf numFmtId="0" fontId="498" fillId="2" borderId="0" xfId="0" applyFont="1" applyBorder="1"/>
    <xf numFmtId="0" fontId="498" fillId="2" borderId="0" xfId="0" applyFont="1" applyBorder="1" applyAlignment="1">
      <alignment horizontal="center"/>
    </xf>
    <xf numFmtId="0" fontId="498" fillId="2" borderId="5" xfId="0" applyFont="1" applyBorder="1"/>
    <xf numFmtId="0" fontId="4" fillId="2" borderId="4" xfId="0" applyFont="1" applyBorder="1"/>
    <xf numFmtId="0" fontId="499" fillId="2" borderId="0" xfId="0" applyFont="1" applyBorder="1"/>
    <xf numFmtId="0" fontId="499" fillId="2" borderId="0" xfId="0" applyFont="1" applyBorder="1" applyAlignment="1">
      <alignment horizontal="center"/>
    </xf>
    <xf numFmtId="0" fontId="499" fillId="2" borderId="6" xfId="0" applyFont="1" applyBorder="1" applyAlignment="1">
      <alignment horizontal="center"/>
    </xf>
    <xf numFmtId="0" fontId="499" fillId="2" borderId="3" xfId="0" applyFont="1" applyBorder="1" applyAlignment="1">
      <alignment horizontal="center" wrapText="1"/>
    </xf>
    <xf numFmtId="0" fontId="499" fillId="2" borderId="5" xfId="0" applyFont="1" applyBorder="1"/>
    <xf numFmtId="0" fontId="500" fillId="2" borderId="4" xfId="0" applyFont="1" applyBorder="1"/>
    <xf numFmtId="0" fontId="500" fillId="2" borderId="0" xfId="0" applyFont="1" applyBorder="1"/>
    <xf numFmtId="0" fontId="500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500" fillId="2" borderId="5" xfId="0" applyFont="1" applyBorder="1"/>
    <xf numFmtId="0" fontId="501" fillId="2" borderId="4" xfId="0" applyFont="1" applyBorder="1"/>
    <xf numFmtId="0" fontId="501" fillId="2" borderId="0" xfId="0" applyFont="1" applyBorder="1"/>
    <xf numFmtId="0" fontId="501" fillId="2" borderId="0" xfId="0" applyFont="1" applyBorder="1" applyAlignment="1">
      <alignment horizontal="center"/>
    </xf>
    <xf numFmtId="0" fontId="501" fillId="2" borderId="7" xfId="0" applyFont="1" applyBorder="1"/>
    <xf numFmtId="0" fontId="501" fillId="2" borderId="5" xfId="0" applyFont="1" applyBorder="1"/>
    <xf numFmtId="0" fontId="502" fillId="2" borderId="4" xfId="0" applyFont="1" applyBorder="1"/>
    <xf numFmtId="0" fontId="502" fillId="2" borderId="0" xfId="0" applyFont="1" applyBorder="1"/>
    <xf numFmtId="0" fontId="50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502" fillId="2" borderId="5" xfId="0" applyFont="1" applyBorder="1"/>
    <xf numFmtId="0" fontId="503" fillId="2" borderId="4" xfId="0" applyFont="1" applyBorder="1"/>
    <xf numFmtId="0" fontId="503" fillId="2" borderId="0" xfId="0" applyFont="1" applyBorder="1"/>
    <xf numFmtId="0" fontId="503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503" fillId="2" borderId="5" xfId="0" applyFont="1" applyBorder="1"/>
    <xf numFmtId="0" fontId="504" fillId="2" borderId="4" xfId="0" applyFont="1" applyBorder="1"/>
    <xf numFmtId="0" fontId="504" fillId="2" borderId="0" xfId="0" applyFont="1" applyBorder="1"/>
    <xf numFmtId="0" fontId="504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504" fillId="2" borderId="7" xfId="0" applyFont="1" applyBorder="1" applyAlignment="1">
      <alignment horizontal="center" vertical="center"/>
    </xf>
    <xf numFmtId="2" fontId="504" fillId="2" borderId="5" xfId="0" applyNumberFormat="1" applyFont="1" applyBorder="1" applyAlignment="1">
      <alignment horizontal="center"/>
    </xf>
    <xf numFmtId="0" fontId="504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505" fillId="2" borderId="4" xfId="0" applyFont="1" applyBorder="1"/>
    <xf numFmtId="0" fontId="505" fillId="2" borderId="0" xfId="0" applyFont="1" applyBorder="1"/>
    <xf numFmtId="0" fontId="505" fillId="2" borderId="0" xfId="0" applyFont="1" applyBorder="1" applyAlignment="1">
      <alignment horizontal="center"/>
    </xf>
    <xf numFmtId="0" fontId="505" fillId="2" borderId="9" xfId="0" applyFont="1" applyBorder="1" applyAlignment="1">
      <alignment horizontal="center"/>
    </xf>
    <xf numFmtId="0" fontId="505" fillId="2" borderId="10" xfId="0" applyFont="1" applyBorder="1" applyAlignment="1">
      <alignment horizontal="center"/>
    </xf>
    <xf numFmtId="0" fontId="505" fillId="2" borderId="5" xfId="0" applyFont="1" applyBorder="1"/>
    <xf numFmtId="0" fontId="4" fillId="2" borderId="4" xfId="0" applyFont="1" applyBorder="1"/>
    <xf numFmtId="0" fontId="506" fillId="2" borderId="0" xfId="0" applyFont="1" applyBorder="1"/>
    <xf numFmtId="0" fontId="4" fillId="2" borderId="0" xfId="0" applyFont="1" applyBorder="1" applyAlignment="1">
      <alignment horizontal="center"/>
    </xf>
    <xf numFmtId="0" fontId="506" fillId="2" borderId="0" xfId="0" applyFont="1" applyBorder="1" applyAlignment="1">
      <alignment horizontal="center"/>
    </xf>
    <xf numFmtId="0" fontId="506" fillId="2" borderId="9" xfId="0" applyFont="1" applyBorder="1"/>
    <xf numFmtId="0" fontId="506" fillId="2" borderId="10" xfId="0" applyFont="1" applyBorder="1"/>
    <xf numFmtId="0" fontId="506" fillId="2" borderId="5" xfId="0" applyFont="1" applyBorder="1"/>
    <xf numFmtId="0" fontId="507" fillId="2" borderId="4" xfId="0" applyFont="1" applyBorder="1"/>
    <xf numFmtId="0" fontId="507" fillId="2" borderId="0" xfId="0" applyFont="1" applyBorder="1"/>
    <xf numFmtId="0" fontId="507" fillId="2" borderId="0" xfId="0" applyFont="1" applyBorder="1" applyAlignment="1">
      <alignment horizontal="center"/>
    </xf>
    <xf numFmtId="0" fontId="507" fillId="2" borderId="5" xfId="0" applyFont="1" applyBorder="1"/>
    <xf numFmtId="0" fontId="4" fillId="2" borderId="4" xfId="0" applyFont="1" applyBorder="1"/>
    <xf numFmtId="0" fontId="508" fillId="2" borderId="0" xfId="0" applyFont="1" applyBorder="1"/>
    <xf numFmtId="0" fontId="508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508" fillId="2" borderId="5" xfId="0" applyFont="1" applyBorder="1"/>
    <xf numFmtId="0" fontId="510" fillId="2" borderId="4" xfId="0" applyFont="1" applyBorder="1"/>
    <xf numFmtId="0" fontId="510" fillId="2" borderId="0" xfId="0" applyFont="1" applyBorder="1"/>
    <xf numFmtId="0" fontId="510" fillId="2" borderId="0" xfId="0" applyFont="1" applyBorder="1" applyAlignment="1">
      <alignment horizontal="center"/>
    </xf>
    <xf numFmtId="0" fontId="509" fillId="2" borderId="0" xfId="0" applyFont="1" applyBorder="1" applyAlignment="1">
      <alignment horizontal="center"/>
    </xf>
    <xf numFmtId="0" fontId="510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511" fillId="2" borderId="0" xfId="0" applyFont="1" applyBorder="1"/>
    <xf numFmtId="0" fontId="511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512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513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1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1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1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1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1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16" fillId="2" borderId="5" xfId="0" applyFont="1" applyBorder="1"/>
    <xf numFmtId="1" fontId="516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1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1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1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1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1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1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2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2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2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2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2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2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2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2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2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2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2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2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2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2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2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2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2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2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2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2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3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3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3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3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3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3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3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3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3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3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3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3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3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36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3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3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3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3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3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3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4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4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4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4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4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42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4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4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4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4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4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45" fillId="2" borderId="5" xfId="0" applyFont="1" applyBorder="1"/>
    <xf numFmtId="0" fontId="4" fillId="2" borderId="4" xfId="0" applyFont="1" applyBorder="1"/>
    <xf numFmtId="0" fontId="546" fillId="2" borderId="0" xfId="0" applyFont="1" applyBorder="1"/>
    <xf numFmtId="0" fontId="546" fillId="2" borderId="0" xfId="0" applyFont="1" applyBorder="1" applyAlignment="1">
      <alignment horizontal="center"/>
    </xf>
    <xf numFmtId="1" fontId="546" fillId="2" borderId="0" xfId="0" applyNumberFormat="1" applyFont="1" applyBorder="1"/>
    <xf numFmtId="0" fontId="546" fillId="2" borderId="5" xfId="0" applyFont="1" applyBorder="1"/>
    <xf numFmtId="0" fontId="547" fillId="2" borderId="4" xfId="0" applyFont="1" applyBorder="1"/>
    <xf numFmtId="0" fontId="547" fillId="2" borderId="0" xfId="0" applyFont="1" applyBorder="1"/>
    <xf numFmtId="0" fontId="547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547" fillId="2" borderId="5" xfId="0" applyFont="1" applyBorder="1"/>
    <xf numFmtId="0" fontId="8" fillId="2" borderId="4" xfId="0" applyFont="1" applyBorder="1"/>
    <xf numFmtId="0" fontId="548" fillId="2" borderId="0" xfId="0" applyFont="1" applyBorder="1"/>
    <xf numFmtId="0" fontId="548" fillId="2" borderId="0" xfId="0" applyFont="1" applyBorder="1" applyAlignment="1">
      <alignment horizontal="center"/>
    </xf>
    <xf numFmtId="1" fontId="548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548" fillId="2" borderId="5" xfId="0" applyFont="1" applyBorder="1"/>
    <xf numFmtId="0" fontId="549" fillId="2" borderId="4" xfId="0" applyFont="1" applyBorder="1" applyAlignment="1">
      <alignment horizontal="center"/>
    </xf>
    <xf numFmtId="0" fontId="549" fillId="2" borderId="0" xfId="0" applyFont="1" applyBorder="1" applyAlignment="1">
      <alignment horizontal="center"/>
    </xf>
    <xf numFmtId="0" fontId="549" fillId="2" borderId="0" xfId="0" applyFont="1" applyBorder="1"/>
    <xf numFmtId="0" fontId="549" fillId="2" borderId="5" xfId="0" applyFont="1" applyBorder="1"/>
    <xf numFmtId="0" fontId="8" fillId="2" borderId="4" xfId="0" applyFont="1" applyBorder="1"/>
    <xf numFmtId="0" fontId="550" fillId="2" borderId="0" xfId="0" applyFont="1" applyBorder="1"/>
    <xf numFmtId="0" fontId="550" fillId="2" borderId="0" xfId="0" applyFont="1" applyBorder="1" applyAlignment="1">
      <alignment horizontal="center"/>
    </xf>
    <xf numFmtId="1" fontId="550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550" fillId="2" borderId="5" xfId="0" applyFont="1" applyBorder="1"/>
    <xf numFmtId="0" fontId="551" fillId="2" borderId="4" xfId="0" applyFont="1" applyBorder="1"/>
    <xf numFmtId="0" fontId="551" fillId="2" borderId="0" xfId="0" applyFont="1" applyBorder="1"/>
    <xf numFmtId="0" fontId="551" fillId="2" borderId="0" xfId="0" applyFont="1" applyBorder="1" applyAlignment="1">
      <alignment horizontal="center"/>
    </xf>
    <xf numFmtId="1" fontId="551" fillId="2" borderId="0" xfId="0" applyNumberFormat="1" applyFont="1" applyBorder="1"/>
    <xf numFmtId="0" fontId="551" fillId="2" borderId="5" xfId="0" applyFont="1" applyBorder="1"/>
    <xf numFmtId="0" fontId="552" fillId="2" borderId="4" xfId="0" applyFont="1" applyBorder="1"/>
    <xf numFmtId="0" fontId="552" fillId="2" borderId="0" xfId="0" applyFont="1" applyBorder="1"/>
    <xf numFmtId="0" fontId="552" fillId="2" borderId="0" xfId="0" applyFont="1" applyBorder="1" applyAlignment="1">
      <alignment horizontal="center"/>
    </xf>
    <xf numFmtId="1" fontId="552" fillId="2" borderId="0" xfId="0" applyNumberFormat="1" applyFont="1" applyBorder="1"/>
    <xf numFmtId="0" fontId="552" fillId="2" borderId="5" xfId="0" applyFont="1" applyBorder="1"/>
    <xf numFmtId="0" fontId="553" fillId="2" borderId="4" xfId="0" applyFont="1" applyBorder="1"/>
    <xf numFmtId="0" fontId="553" fillId="2" borderId="0" xfId="0" applyFont="1" applyBorder="1"/>
    <xf numFmtId="0" fontId="553" fillId="2" borderId="0" xfId="0" applyFont="1" applyBorder="1" applyAlignment="1">
      <alignment horizontal="center"/>
    </xf>
    <xf numFmtId="1" fontId="553" fillId="2" borderId="0" xfId="0" applyNumberFormat="1" applyFont="1" applyBorder="1"/>
    <xf numFmtId="0" fontId="553" fillId="2" borderId="5" xfId="0" applyFont="1" applyBorder="1"/>
    <xf numFmtId="0" fontId="554" fillId="2" borderId="11" xfId="0" applyFont="1" applyBorder="1"/>
    <xf numFmtId="0" fontId="554" fillId="2" borderId="12" xfId="0" applyFont="1" applyBorder="1"/>
    <xf numFmtId="0" fontId="554" fillId="2" borderId="12" xfId="0" applyFont="1" applyBorder="1" applyAlignment="1">
      <alignment horizontal="center"/>
    </xf>
    <xf numFmtId="1" fontId="554" fillId="2" borderId="12" xfId="0" applyNumberFormat="1" applyFont="1" applyBorder="1"/>
    <xf numFmtId="0" fontId="554" fillId="2" borderId="10" xfId="0" applyFont="1" applyBorder="1"/>
    <xf numFmtId="1" fontId="555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556" fillId="2" borderId="0" xfId="0" applyNumberFormat="1" applyFont="1"/>
    <xf numFmtId="1" fontId="557" fillId="2" borderId="0" xfId="0" applyNumberFormat="1" applyFont="1"/>
    <xf numFmtId="1" fontId="558" fillId="2" borderId="0" xfId="0" applyNumberFormat="1" applyFont="1"/>
    <xf numFmtId="1" fontId="559" fillId="2" borderId="0" xfId="0" applyNumberFormat="1" applyFont="1"/>
    <xf numFmtId="1" fontId="560" fillId="2" borderId="0" xfId="0" applyNumberFormat="1" applyFont="1"/>
    <xf numFmtId="1" fontId="561" fillId="2" borderId="0" xfId="0" applyNumberFormat="1" applyFont="1"/>
    <xf numFmtId="1" fontId="562" fillId="2" borderId="0" xfId="0" applyNumberFormat="1" applyFont="1"/>
    <xf numFmtId="1" fontId="563" fillId="2" borderId="0" xfId="0" applyNumberFormat="1" applyFont="1"/>
    <xf numFmtId="1" fontId="564" fillId="2" borderId="0" xfId="0" applyNumberFormat="1" applyFont="1"/>
    <xf numFmtId="1" fontId="565" fillId="2" borderId="0" xfId="0" applyNumberFormat="1" applyFont="1"/>
    <xf numFmtId="1" fontId="566" fillId="2" borderId="0" xfId="0" applyNumberFormat="1" applyFont="1"/>
    <xf numFmtId="1" fontId="567" fillId="2" borderId="0" xfId="0" applyNumberFormat="1" applyFont="1"/>
    <xf numFmtId="1" fontId="568" fillId="2" borderId="0" xfId="0" applyNumberFormat="1" applyFont="1"/>
    <xf numFmtId="1" fontId="569" fillId="2" borderId="0" xfId="0" applyNumberFormat="1" applyFont="1"/>
    <xf numFmtId="1" fontId="570" fillId="2" borderId="0" xfId="0" applyNumberFormat="1" applyFont="1"/>
    <xf numFmtId="1" fontId="571" fillId="2" borderId="0" xfId="0" applyNumberFormat="1" applyFont="1"/>
    <xf numFmtId="1" fontId="572" fillId="2" borderId="0" xfId="0" applyNumberFormat="1" applyFont="1"/>
    <xf numFmtId="1" fontId="573" fillId="2" borderId="0" xfId="0" applyNumberFormat="1" applyFont="1"/>
    <xf numFmtId="1" fontId="574" fillId="2" borderId="0" xfId="0" applyNumberFormat="1" applyFont="1"/>
    <xf numFmtId="1" fontId="575" fillId="2" borderId="0" xfId="0" applyNumberFormat="1" applyFont="1"/>
    <xf numFmtId="1" fontId="576" fillId="2" borderId="0" xfId="0" applyNumberFormat="1" applyFont="1"/>
    <xf numFmtId="1" fontId="577" fillId="2" borderId="0" xfId="0" applyNumberFormat="1" applyFont="1"/>
    <xf numFmtId="0" fontId="577" fillId="2" borderId="0" xfId="0" applyFont="1"/>
    <xf numFmtId="1" fontId="578" fillId="2" borderId="0" xfId="0" applyNumberFormat="1" applyFont="1"/>
    <xf numFmtId="1" fontId="579" fillId="2" borderId="0" xfId="0" applyNumberFormat="1" applyFont="1"/>
    <xf numFmtId="1" fontId="580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581" fillId="2" borderId="1" xfId="0" applyFont="1" applyBorder="1"/>
    <xf numFmtId="0" fontId="581" fillId="2" borderId="2" xfId="0" applyFont="1" applyBorder="1"/>
    <xf numFmtId="0" fontId="581" fillId="2" borderId="2" xfId="0" applyFont="1" applyBorder="1" applyAlignment="1">
      <alignment horizontal="center"/>
    </xf>
    <xf numFmtId="0" fontId="581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58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583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584" fillId="2" borderId="0" xfId="0" applyFont="1" applyBorder="1" applyAlignment="1">
      <alignment horizontal="left"/>
    </xf>
    <xf numFmtId="0" fontId="584" fillId="2" borderId="0" xfId="0" applyFont="1" applyBorder="1"/>
    <xf numFmtId="0" fontId="584" fillId="2" borderId="5" xfId="0" applyFont="1" applyBorder="1"/>
    <xf numFmtId="0" fontId="4" fillId="2" borderId="4" xfId="0" applyFont="1" applyBorder="1"/>
    <xf numFmtId="0" fontId="585" fillId="2" borderId="0" xfId="0" applyFont="1" applyBorder="1"/>
    <xf numFmtId="0" fontId="585" fillId="2" borderId="0" xfId="0" applyFont="1" applyBorder="1" applyAlignment="1">
      <alignment horizontal="center"/>
    </xf>
    <xf numFmtId="0" fontId="585" fillId="2" borderId="5" xfId="0" applyFont="1" applyBorder="1"/>
    <xf numFmtId="0" fontId="4" fillId="2" borderId="4" xfId="0" applyFont="1" applyBorder="1"/>
    <xf numFmtId="0" fontId="586" fillId="2" borderId="0" xfId="0" applyFont="1" applyBorder="1"/>
    <xf numFmtId="0" fontId="586" fillId="2" borderId="0" xfId="0" applyFont="1" applyBorder="1" applyAlignment="1">
      <alignment horizontal="center"/>
    </xf>
    <xf numFmtId="0" fontId="586" fillId="2" borderId="5" xfId="0" applyFont="1" applyBorder="1"/>
    <xf numFmtId="0" fontId="4" fillId="2" borderId="4" xfId="0" applyFont="1" applyBorder="1"/>
    <xf numFmtId="0" fontId="587" fillId="2" borderId="0" xfId="0" applyFont="1" applyBorder="1"/>
    <xf numFmtId="0" fontId="587" fillId="2" borderId="0" xfId="0" applyFont="1" applyBorder="1" applyAlignment="1">
      <alignment horizontal="center"/>
    </xf>
    <xf numFmtId="0" fontId="587" fillId="2" borderId="5" xfId="0" applyFont="1" applyBorder="1"/>
    <xf numFmtId="0" fontId="4" fillId="2" borderId="4" xfId="0" applyFont="1" applyBorder="1"/>
    <xf numFmtId="0" fontId="588" fillId="2" borderId="0" xfId="0" applyFont="1" applyBorder="1"/>
    <xf numFmtId="0" fontId="588" fillId="2" borderId="0" xfId="0" applyFont="1" applyBorder="1" applyAlignment="1">
      <alignment horizontal="center"/>
    </xf>
    <xf numFmtId="0" fontId="588" fillId="2" borderId="5" xfId="0" applyFont="1" applyBorder="1"/>
    <xf numFmtId="0" fontId="4" fillId="2" borderId="4" xfId="0" applyFont="1" applyBorder="1"/>
    <xf numFmtId="0" fontId="589" fillId="2" borderId="0" xfId="0" applyFont="1" applyBorder="1"/>
    <xf numFmtId="0" fontId="589" fillId="2" borderId="0" xfId="0" applyFont="1" applyBorder="1" applyAlignment="1">
      <alignment horizontal="center"/>
    </xf>
    <xf numFmtId="0" fontId="589" fillId="2" borderId="5" xfId="0" applyFont="1" applyBorder="1"/>
    <xf numFmtId="0" fontId="4" fillId="2" borderId="4" xfId="0" applyFont="1" applyBorder="1"/>
    <xf numFmtId="0" fontId="590" fillId="2" borderId="0" xfId="0" applyFont="1" applyBorder="1"/>
    <xf numFmtId="0" fontId="590" fillId="2" borderId="0" xfId="0" applyFont="1" applyBorder="1" applyAlignment="1">
      <alignment horizontal="center"/>
    </xf>
    <xf numFmtId="0" fontId="590" fillId="2" borderId="5" xfId="0" applyFont="1" applyBorder="1"/>
    <xf numFmtId="0" fontId="4" fillId="2" borderId="4" xfId="0" applyFont="1" applyBorder="1"/>
    <xf numFmtId="0" fontId="591" fillId="2" borderId="0" xfId="0" applyFont="1" applyBorder="1"/>
    <xf numFmtId="0" fontId="591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591" fillId="2" borderId="5" xfId="0" applyFont="1" applyBorder="1"/>
    <xf numFmtId="0" fontId="4" fillId="2" borderId="4" xfId="0" applyFont="1" applyBorder="1"/>
    <xf numFmtId="0" fontId="592" fillId="2" borderId="0" xfId="0" applyFont="1" applyBorder="1"/>
    <xf numFmtId="0" fontId="592" fillId="2" borderId="0" xfId="0" applyFont="1" applyBorder="1" applyAlignment="1">
      <alignment horizontal="center"/>
    </xf>
    <xf numFmtId="0" fontId="4" fillId="2" borderId="0" xfId="0" applyFont="1" applyBorder="1"/>
    <xf numFmtId="0" fontId="592" fillId="2" borderId="5" xfId="0" applyFont="1" applyBorder="1"/>
    <xf numFmtId="0" fontId="4" fillId="2" borderId="4" xfId="0" applyFont="1" applyBorder="1"/>
    <xf numFmtId="0" fontId="593" fillId="2" borderId="0" xfId="0" applyFont="1" applyBorder="1"/>
    <xf numFmtId="0" fontId="593" fillId="2" borderId="0" xfId="0" applyFont="1" applyBorder="1" applyAlignment="1">
      <alignment horizontal="center"/>
    </xf>
    <xf numFmtId="0" fontId="593" fillId="2" borderId="5" xfId="0" applyFont="1" applyBorder="1"/>
    <xf numFmtId="0" fontId="4" fillId="2" borderId="4" xfId="0" applyFont="1" applyBorder="1"/>
    <xf numFmtId="0" fontId="594" fillId="2" borderId="0" xfId="0" applyFont="1" applyBorder="1"/>
    <xf numFmtId="0" fontId="594" fillId="2" borderId="0" xfId="0" applyFont="1" applyBorder="1" applyAlignment="1">
      <alignment horizontal="center"/>
    </xf>
    <xf numFmtId="0" fontId="594" fillId="2" borderId="6" xfId="0" applyFont="1" applyBorder="1" applyAlignment="1">
      <alignment horizontal="center"/>
    </xf>
    <xf numFmtId="0" fontId="594" fillId="2" borderId="3" xfId="0" applyFont="1" applyBorder="1" applyAlignment="1">
      <alignment horizontal="center" wrapText="1"/>
    </xf>
    <xf numFmtId="0" fontId="594" fillId="2" borderId="5" xfId="0" applyFont="1" applyBorder="1"/>
    <xf numFmtId="0" fontId="595" fillId="2" borderId="4" xfId="0" applyFont="1" applyBorder="1"/>
    <xf numFmtId="0" fontId="595" fillId="2" borderId="0" xfId="0" applyFont="1" applyBorder="1"/>
    <xf numFmtId="0" fontId="595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595" fillId="2" borderId="5" xfId="0" applyFont="1" applyBorder="1"/>
    <xf numFmtId="0" fontId="596" fillId="2" borderId="4" xfId="0" applyFont="1" applyBorder="1"/>
    <xf numFmtId="0" fontId="596" fillId="2" borderId="0" xfId="0" applyFont="1" applyBorder="1"/>
    <xf numFmtId="0" fontId="596" fillId="2" borderId="0" xfId="0" applyFont="1" applyBorder="1" applyAlignment="1">
      <alignment horizontal="center"/>
    </xf>
    <xf numFmtId="0" fontId="596" fillId="2" borderId="7" xfId="0" applyFont="1" applyBorder="1"/>
    <xf numFmtId="0" fontId="596" fillId="2" borderId="5" xfId="0" applyFont="1" applyBorder="1"/>
    <xf numFmtId="0" fontId="597" fillId="2" borderId="4" xfId="0" applyFont="1" applyBorder="1"/>
    <xf numFmtId="0" fontId="597" fillId="2" borderId="0" xfId="0" applyFont="1" applyBorder="1"/>
    <xf numFmtId="0" fontId="59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597" fillId="2" borderId="5" xfId="0" applyFont="1" applyBorder="1"/>
    <xf numFmtId="0" fontId="598" fillId="2" borderId="4" xfId="0" applyFont="1" applyBorder="1"/>
    <xf numFmtId="0" fontId="598" fillId="2" borderId="0" xfId="0" applyFont="1" applyBorder="1"/>
    <xf numFmtId="0" fontId="598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598" fillId="2" borderId="5" xfId="0" applyFont="1" applyBorder="1"/>
    <xf numFmtId="0" fontId="599" fillId="2" borderId="4" xfId="0" applyFont="1" applyBorder="1"/>
    <xf numFmtId="0" fontId="599" fillId="2" borderId="0" xfId="0" applyFont="1" applyBorder="1"/>
    <xf numFmtId="0" fontId="599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599" fillId="2" borderId="7" xfId="0" applyFont="1" applyBorder="1" applyAlignment="1">
      <alignment horizontal="center" vertical="center"/>
    </xf>
    <xf numFmtId="2" fontId="599" fillId="2" borderId="5" xfId="0" applyNumberFormat="1" applyFont="1" applyBorder="1" applyAlignment="1">
      <alignment horizontal="center"/>
    </xf>
    <xf numFmtId="0" fontId="599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600" fillId="2" borderId="4" xfId="0" applyFont="1" applyBorder="1"/>
    <xf numFmtId="0" fontId="600" fillId="2" borderId="0" xfId="0" applyFont="1" applyBorder="1"/>
    <xf numFmtId="0" fontId="600" fillId="2" borderId="0" xfId="0" applyFont="1" applyBorder="1" applyAlignment="1">
      <alignment horizontal="center"/>
    </xf>
    <xf numFmtId="0" fontId="600" fillId="2" borderId="9" xfId="0" applyFont="1" applyBorder="1" applyAlignment="1">
      <alignment horizontal="center"/>
    </xf>
    <xf numFmtId="0" fontId="600" fillId="2" borderId="10" xfId="0" applyFont="1" applyBorder="1" applyAlignment="1">
      <alignment horizontal="center"/>
    </xf>
    <xf numFmtId="0" fontId="600" fillId="2" borderId="5" xfId="0" applyFont="1" applyBorder="1"/>
    <xf numFmtId="0" fontId="4" fillId="2" borderId="4" xfId="0" applyFont="1" applyBorder="1"/>
    <xf numFmtId="0" fontId="601" fillId="2" borderId="0" xfId="0" applyFont="1" applyBorder="1"/>
    <xf numFmtId="0" fontId="4" fillId="2" borderId="0" xfId="0" applyFont="1" applyBorder="1" applyAlignment="1">
      <alignment horizontal="center"/>
    </xf>
    <xf numFmtId="0" fontId="601" fillId="2" borderId="0" xfId="0" applyFont="1" applyBorder="1" applyAlignment="1">
      <alignment horizontal="center"/>
    </xf>
    <xf numFmtId="0" fontId="601" fillId="2" borderId="9" xfId="0" applyFont="1" applyBorder="1"/>
    <xf numFmtId="0" fontId="601" fillId="2" borderId="10" xfId="0" applyFont="1" applyBorder="1"/>
    <xf numFmtId="0" fontId="601" fillId="2" borderId="5" xfId="0" applyFont="1" applyBorder="1"/>
    <xf numFmtId="0" fontId="602" fillId="2" borderId="4" xfId="0" applyFont="1" applyBorder="1"/>
    <xf numFmtId="0" fontId="602" fillId="2" borderId="0" xfId="0" applyFont="1" applyBorder="1"/>
    <xf numFmtId="0" fontId="602" fillId="2" borderId="0" xfId="0" applyFont="1" applyBorder="1" applyAlignment="1">
      <alignment horizontal="center"/>
    </xf>
    <xf numFmtId="0" fontId="602" fillId="2" borderId="5" xfId="0" applyFont="1" applyBorder="1"/>
    <xf numFmtId="0" fontId="4" fillId="2" borderId="4" xfId="0" applyFont="1" applyBorder="1"/>
    <xf numFmtId="0" fontId="603" fillId="2" borderId="0" xfId="0" applyFont="1" applyBorder="1"/>
    <xf numFmtId="0" fontId="603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603" fillId="2" borderId="5" xfId="0" applyFont="1" applyBorder="1"/>
    <xf numFmtId="0" fontId="605" fillId="2" borderId="4" xfId="0" applyFont="1" applyBorder="1"/>
    <xf numFmtId="0" fontId="605" fillId="2" borderId="0" xfId="0" applyFont="1" applyBorder="1"/>
    <xf numFmtId="0" fontId="605" fillId="2" borderId="0" xfId="0" applyFont="1" applyBorder="1" applyAlignment="1">
      <alignment horizontal="center"/>
    </xf>
    <xf numFmtId="0" fontId="604" fillId="2" borderId="0" xfId="0" applyFont="1" applyBorder="1" applyAlignment="1">
      <alignment horizontal="center"/>
    </xf>
    <xf numFmtId="0" fontId="605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606" fillId="2" borderId="0" xfId="0" applyFont="1" applyBorder="1"/>
    <xf numFmtId="0" fontId="606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607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608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0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0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1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1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1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11" fillId="2" borderId="5" xfId="0" applyFont="1" applyBorder="1"/>
    <xf numFmtId="1" fontId="611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1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61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1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61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1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61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1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1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1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1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1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1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1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1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1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1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2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2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2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2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2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2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2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2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2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2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2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2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2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2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2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2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2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2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2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2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3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3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3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31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3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3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3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3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3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3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3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35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3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3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3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37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3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3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3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63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4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40" fillId="2" borderId="5" xfId="0" applyFont="1" applyBorder="1"/>
    <xf numFmtId="0" fontId="4" fillId="2" borderId="4" xfId="0" applyFont="1" applyBorder="1"/>
    <xf numFmtId="0" fontId="641" fillId="2" borderId="0" xfId="0" applyFont="1" applyBorder="1"/>
    <xf numFmtId="0" fontId="641" fillId="2" borderId="0" xfId="0" applyFont="1" applyBorder="1" applyAlignment="1">
      <alignment horizontal="center"/>
    </xf>
    <xf numFmtId="1" fontId="641" fillId="2" borderId="0" xfId="0" applyNumberFormat="1" applyFont="1" applyBorder="1"/>
    <xf numFmtId="0" fontId="641" fillId="2" borderId="5" xfId="0" applyFont="1" applyBorder="1"/>
    <xf numFmtId="0" fontId="642" fillId="2" borderId="4" xfId="0" applyFont="1" applyBorder="1"/>
    <xf numFmtId="0" fontId="642" fillId="2" borderId="0" xfId="0" applyFont="1" applyBorder="1"/>
    <xf numFmtId="0" fontId="642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642" fillId="2" borderId="5" xfId="0" applyFont="1" applyBorder="1"/>
    <xf numFmtId="0" fontId="8" fillId="2" borderId="4" xfId="0" applyFont="1" applyBorder="1"/>
    <xf numFmtId="0" fontId="643" fillId="2" borderId="0" xfId="0" applyFont="1" applyBorder="1"/>
    <xf numFmtId="0" fontId="643" fillId="2" borderId="0" xfId="0" applyFont="1" applyBorder="1" applyAlignment="1">
      <alignment horizontal="center"/>
    </xf>
    <xf numFmtId="1" fontId="643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643" fillId="2" borderId="5" xfId="0" applyFont="1" applyBorder="1"/>
    <xf numFmtId="0" fontId="644" fillId="2" borderId="4" xfId="0" applyFont="1" applyBorder="1" applyAlignment="1">
      <alignment horizontal="center"/>
    </xf>
    <xf numFmtId="0" fontId="644" fillId="2" borderId="0" xfId="0" applyFont="1" applyBorder="1" applyAlignment="1">
      <alignment horizontal="center"/>
    </xf>
    <xf numFmtId="0" fontId="644" fillId="2" borderId="0" xfId="0" applyFont="1" applyBorder="1"/>
    <xf numFmtId="0" fontId="644" fillId="2" borderId="5" xfId="0" applyFont="1" applyBorder="1"/>
    <xf numFmtId="0" fontId="8" fillId="2" borderId="4" xfId="0" applyFont="1" applyBorder="1"/>
    <xf numFmtId="0" fontId="645" fillId="2" borderId="0" xfId="0" applyFont="1" applyBorder="1"/>
    <xf numFmtId="0" fontId="645" fillId="2" borderId="0" xfId="0" applyFont="1" applyBorder="1" applyAlignment="1">
      <alignment horizontal="center"/>
    </xf>
    <xf numFmtId="1" fontId="645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645" fillId="2" borderId="5" xfId="0" applyFont="1" applyBorder="1"/>
    <xf numFmtId="0" fontId="646" fillId="2" borderId="4" xfId="0" applyFont="1" applyBorder="1"/>
    <xf numFmtId="0" fontId="646" fillId="2" borderId="0" xfId="0" applyFont="1" applyBorder="1"/>
    <xf numFmtId="0" fontId="646" fillId="2" borderId="0" xfId="0" applyFont="1" applyBorder="1" applyAlignment="1">
      <alignment horizontal="center"/>
    </xf>
    <xf numFmtId="1" fontId="646" fillId="2" borderId="0" xfId="0" applyNumberFormat="1" applyFont="1" applyBorder="1"/>
    <xf numFmtId="0" fontId="646" fillId="2" borderId="5" xfId="0" applyFont="1" applyBorder="1"/>
    <xf numFmtId="0" fontId="647" fillId="2" borderId="4" xfId="0" applyFont="1" applyBorder="1"/>
    <xf numFmtId="0" fontId="647" fillId="2" borderId="0" xfId="0" applyFont="1" applyBorder="1"/>
    <xf numFmtId="0" fontId="647" fillId="2" borderId="0" xfId="0" applyFont="1" applyBorder="1" applyAlignment="1">
      <alignment horizontal="center"/>
    </xf>
    <xf numFmtId="1" fontId="647" fillId="2" borderId="0" xfId="0" applyNumberFormat="1" applyFont="1" applyBorder="1"/>
    <xf numFmtId="0" fontId="647" fillId="2" borderId="5" xfId="0" applyFont="1" applyBorder="1"/>
    <xf numFmtId="0" fontId="648" fillId="2" borderId="4" xfId="0" applyFont="1" applyBorder="1"/>
    <xf numFmtId="0" fontId="648" fillId="2" borderId="0" xfId="0" applyFont="1" applyBorder="1"/>
    <xf numFmtId="0" fontId="648" fillId="2" borderId="0" xfId="0" applyFont="1" applyBorder="1" applyAlignment="1">
      <alignment horizontal="center"/>
    </xf>
    <xf numFmtId="1" fontId="648" fillId="2" borderId="0" xfId="0" applyNumberFormat="1" applyFont="1" applyBorder="1"/>
    <xf numFmtId="0" fontId="648" fillId="2" borderId="5" xfId="0" applyFont="1" applyBorder="1"/>
    <xf numFmtId="0" fontId="649" fillId="2" borderId="11" xfId="0" applyFont="1" applyBorder="1"/>
    <xf numFmtId="0" fontId="649" fillId="2" borderId="12" xfId="0" applyFont="1" applyBorder="1"/>
    <xf numFmtId="0" fontId="649" fillId="2" borderId="12" xfId="0" applyFont="1" applyBorder="1" applyAlignment="1">
      <alignment horizontal="center"/>
    </xf>
    <xf numFmtId="1" fontId="649" fillId="2" borderId="12" xfId="0" applyNumberFormat="1" applyFont="1" applyBorder="1"/>
    <xf numFmtId="0" fontId="649" fillId="2" borderId="10" xfId="0" applyFont="1" applyBorder="1"/>
    <xf numFmtId="1" fontId="650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651" fillId="2" borderId="0" xfId="0" applyNumberFormat="1" applyFont="1"/>
    <xf numFmtId="1" fontId="652" fillId="2" borderId="0" xfId="0" applyNumberFormat="1" applyFont="1"/>
    <xf numFmtId="1" fontId="653" fillId="2" borderId="0" xfId="0" applyNumberFormat="1" applyFont="1"/>
    <xf numFmtId="1" fontId="654" fillId="2" borderId="0" xfId="0" applyNumberFormat="1" applyFont="1"/>
    <xf numFmtId="1" fontId="655" fillId="2" borderId="0" xfId="0" applyNumberFormat="1" applyFont="1"/>
    <xf numFmtId="1" fontId="656" fillId="2" borderId="0" xfId="0" applyNumberFormat="1" applyFont="1"/>
    <xf numFmtId="1" fontId="657" fillId="2" borderId="0" xfId="0" applyNumberFormat="1" applyFont="1"/>
    <xf numFmtId="1" fontId="658" fillId="2" borderId="0" xfId="0" applyNumberFormat="1" applyFont="1"/>
    <xf numFmtId="1" fontId="659" fillId="2" borderId="0" xfId="0" applyNumberFormat="1" applyFont="1"/>
    <xf numFmtId="1" fontId="660" fillId="2" borderId="0" xfId="0" applyNumberFormat="1" applyFont="1"/>
    <xf numFmtId="1" fontId="661" fillId="2" borderId="0" xfId="0" applyNumberFormat="1" applyFont="1"/>
    <xf numFmtId="1" fontId="662" fillId="2" borderId="0" xfId="0" applyNumberFormat="1" applyFont="1"/>
    <xf numFmtId="1" fontId="663" fillId="2" borderId="0" xfId="0" applyNumberFormat="1" applyFont="1"/>
    <xf numFmtId="1" fontId="664" fillId="2" borderId="0" xfId="0" applyNumberFormat="1" applyFont="1"/>
    <xf numFmtId="1" fontId="665" fillId="2" borderId="0" xfId="0" applyNumberFormat="1" applyFont="1"/>
    <xf numFmtId="1" fontId="666" fillId="2" borderId="0" xfId="0" applyNumberFormat="1" applyFont="1"/>
    <xf numFmtId="1" fontId="667" fillId="2" borderId="0" xfId="0" applyNumberFormat="1" applyFont="1"/>
    <xf numFmtId="1" fontId="668" fillId="2" borderId="0" xfId="0" applyNumberFormat="1" applyFont="1"/>
    <xf numFmtId="1" fontId="669" fillId="2" borderId="0" xfId="0" applyNumberFormat="1" applyFont="1"/>
    <xf numFmtId="1" fontId="670" fillId="2" borderId="0" xfId="0" applyNumberFormat="1" applyFont="1"/>
    <xf numFmtId="1" fontId="671" fillId="2" borderId="0" xfId="0" applyNumberFormat="1" applyFont="1"/>
    <xf numFmtId="1" fontId="672" fillId="2" borderId="0" xfId="0" applyNumberFormat="1" applyFont="1"/>
    <xf numFmtId="0" fontId="672" fillId="2" borderId="0" xfId="0" applyFont="1"/>
    <xf numFmtId="1" fontId="673" fillId="2" borderId="0" xfId="0" applyNumberFormat="1" applyFont="1"/>
    <xf numFmtId="1" fontId="674" fillId="2" borderId="0" xfId="0" applyNumberFormat="1" applyFont="1"/>
    <xf numFmtId="1" fontId="675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676" fillId="2" borderId="1" xfId="0" applyFont="1" applyBorder="1"/>
    <xf numFmtId="0" fontId="676" fillId="2" borderId="2" xfId="0" applyFont="1" applyBorder="1"/>
    <xf numFmtId="0" fontId="676" fillId="2" borderId="2" xfId="0" applyFont="1" applyBorder="1" applyAlignment="1">
      <alignment horizontal="center"/>
    </xf>
    <xf numFmtId="0" fontId="676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67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678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679" fillId="2" borderId="0" xfId="0" applyFont="1" applyBorder="1" applyAlignment="1">
      <alignment horizontal="left"/>
    </xf>
    <xf numFmtId="0" fontId="679" fillId="2" borderId="0" xfId="0" applyFont="1" applyBorder="1"/>
    <xf numFmtId="0" fontId="679" fillId="2" borderId="5" xfId="0" applyFont="1" applyBorder="1"/>
    <xf numFmtId="0" fontId="4" fillId="2" borderId="4" xfId="0" applyFont="1" applyBorder="1"/>
    <xf numFmtId="0" fontId="680" fillId="2" borderId="0" xfId="0" applyFont="1" applyBorder="1"/>
    <xf numFmtId="0" fontId="680" fillId="2" borderId="0" xfId="0" applyFont="1" applyBorder="1" applyAlignment="1">
      <alignment horizontal="center"/>
    </xf>
    <xf numFmtId="0" fontId="680" fillId="2" borderId="5" xfId="0" applyFont="1" applyBorder="1"/>
    <xf numFmtId="0" fontId="4" fillId="2" borderId="4" xfId="0" applyFont="1" applyBorder="1"/>
    <xf numFmtId="0" fontId="681" fillId="2" borderId="0" xfId="0" applyFont="1" applyBorder="1"/>
    <xf numFmtId="0" fontId="681" fillId="2" borderId="0" xfId="0" applyFont="1" applyBorder="1" applyAlignment="1">
      <alignment horizontal="center"/>
    </xf>
    <xf numFmtId="0" fontId="681" fillId="2" borderId="5" xfId="0" applyFont="1" applyBorder="1"/>
    <xf numFmtId="0" fontId="4" fillId="2" borderId="4" xfId="0" applyFont="1" applyBorder="1"/>
    <xf numFmtId="0" fontId="682" fillId="2" borderId="0" xfId="0" applyFont="1" applyBorder="1"/>
    <xf numFmtId="0" fontId="682" fillId="2" borderId="0" xfId="0" applyFont="1" applyBorder="1" applyAlignment="1">
      <alignment horizontal="center"/>
    </xf>
    <xf numFmtId="0" fontId="682" fillId="2" borderId="5" xfId="0" applyFont="1" applyBorder="1"/>
    <xf numFmtId="0" fontId="4" fillId="2" borderId="4" xfId="0" applyFont="1" applyBorder="1"/>
    <xf numFmtId="0" fontId="683" fillId="2" borderId="0" xfId="0" applyFont="1" applyBorder="1"/>
    <xf numFmtId="0" fontId="683" fillId="2" borderId="0" xfId="0" applyFont="1" applyBorder="1" applyAlignment="1">
      <alignment horizontal="center"/>
    </xf>
    <xf numFmtId="0" fontId="683" fillId="2" borderId="5" xfId="0" applyFont="1" applyBorder="1"/>
    <xf numFmtId="0" fontId="4" fillId="2" borderId="4" xfId="0" applyFont="1" applyBorder="1"/>
    <xf numFmtId="0" fontId="684" fillId="2" borderId="0" xfId="0" applyFont="1" applyBorder="1"/>
    <xf numFmtId="0" fontId="684" fillId="2" borderId="0" xfId="0" applyFont="1" applyBorder="1" applyAlignment="1">
      <alignment horizontal="center"/>
    </xf>
    <xf numFmtId="0" fontId="684" fillId="2" borderId="5" xfId="0" applyFont="1" applyBorder="1"/>
    <xf numFmtId="0" fontId="4" fillId="2" borderId="4" xfId="0" applyFont="1" applyBorder="1"/>
    <xf numFmtId="0" fontId="685" fillId="2" borderId="0" xfId="0" applyFont="1" applyBorder="1"/>
    <xf numFmtId="0" fontId="685" fillId="2" borderId="0" xfId="0" applyFont="1" applyBorder="1" applyAlignment="1">
      <alignment horizontal="center"/>
    </xf>
    <xf numFmtId="0" fontId="685" fillId="2" borderId="5" xfId="0" applyFont="1" applyBorder="1"/>
    <xf numFmtId="0" fontId="4" fillId="2" borderId="4" xfId="0" applyFont="1" applyBorder="1"/>
    <xf numFmtId="0" fontId="686" fillId="2" borderId="0" xfId="0" applyFont="1" applyBorder="1"/>
    <xf numFmtId="0" fontId="686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686" fillId="2" borderId="5" xfId="0" applyFont="1" applyBorder="1"/>
    <xf numFmtId="0" fontId="4" fillId="2" borderId="4" xfId="0" applyFont="1" applyBorder="1"/>
    <xf numFmtId="0" fontId="687" fillId="2" borderId="0" xfId="0" applyFont="1" applyBorder="1"/>
    <xf numFmtId="0" fontId="687" fillId="2" borderId="0" xfId="0" applyFont="1" applyBorder="1" applyAlignment="1">
      <alignment horizontal="center"/>
    </xf>
    <xf numFmtId="0" fontId="4" fillId="2" borderId="0" xfId="0" applyFont="1" applyBorder="1"/>
    <xf numFmtId="0" fontId="687" fillId="2" borderId="5" xfId="0" applyFont="1" applyBorder="1"/>
    <xf numFmtId="0" fontId="4" fillId="2" borderId="4" xfId="0" applyFont="1" applyBorder="1"/>
    <xf numFmtId="0" fontId="688" fillId="2" borderId="0" xfId="0" applyFont="1" applyBorder="1"/>
    <xf numFmtId="0" fontId="688" fillId="2" borderId="0" xfId="0" applyFont="1" applyBorder="1" applyAlignment="1">
      <alignment horizontal="center"/>
    </xf>
    <xf numFmtId="0" fontId="688" fillId="2" borderId="5" xfId="0" applyFont="1" applyBorder="1"/>
    <xf numFmtId="0" fontId="4" fillId="2" borderId="4" xfId="0" applyFont="1" applyBorder="1"/>
    <xf numFmtId="0" fontId="689" fillId="2" borderId="0" xfId="0" applyFont="1" applyBorder="1"/>
    <xf numFmtId="0" fontId="689" fillId="2" borderId="0" xfId="0" applyFont="1" applyBorder="1" applyAlignment="1">
      <alignment horizontal="center"/>
    </xf>
    <xf numFmtId="0" fontId="689" fillId="2" borderId="6" xfId="0" applyFont="1" applyBorder="1" applyAlignment="1">
      <alignment horizontal="center"/>
    </xf>
    <xf numFmtId="0" fontId="689" fillId="2" borderId="3" xfId="0" applyFont="1" applyBorder="1" applyAlignment="1">
      <alignment horizontal="center" wrapText="1"/>
    </xf>
    <xf numFmtId="0" fontId="689" fillId="2" borderId="5" xfId="0" applyFont="1" applyBorder="1"/>
    <xf numFmtId="0" fontId="690" fillId="2" borderId="4" xfId="0" applyFont="1" applyBorder="1"/>
    <xf numFmtId="0" fontId="690" fillId="2" borderId="0" xfId="0" applyFont="1" applyBorder="1"/>
    <xf numFmtId="0" fontId="690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690" fillId="2" borderId="5" xfId="0" applyFont="1" applyBorder="1"/>
    <xf numFmtId="0" fontId="691" fillId="2" borderId="4" xfId="0" applyFont="1" applyBorder="1"/>
    <xf numFmtId="0" fontId="691" fillId="2" borderId="0" xfId="0" applyFont="1" applyBorder="1"/>
    <xf numFmtId="0" fontId="691" fillId="2" borderId="0" xfId="0" applyFont="1" applyBorder="1" applyAlignment="1">
      <alignment horizontal="center"/>
    </xf>
    <xf numFmtId="0" fontId="691" fillId="2" borderId="7" xfId="0" applyFont="1" applyBorder="1"/>
    <xf numFmtId="0" fontId="691" fillId="2" borderId="5" xfId="0" applyFont="1" applyBorder="1"/>
    <xf numFmtId="0" fontId="692" fillId="2" borderId="4" xfId="0" applyFont="1" applyBorder="1"/>
    <xf numFmtId="0" fontId="692" fillId="2" borderId="0" xfId="0" applyFont="1" applyBorder="1"/>
    <xf numFmtId="0" fontId="69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692" fillId="2" borderId="5" xfId="0" applyFont="1" applyBorder="1"/>
    <xf numFmtId="0" fontId="693" fillId="2" borderId="4" xfId="0" applyFont="1" applyBorder="1"/>
    <xf numFmtId="0" fontId="693" fillId="2" borderId="0" xfId="0" applyFont="1" applyBorder="1"/>
    <xf numFmtId="0" fontId="693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693" fillId="2" borderId="5" xfId="0" applyFont="1" applyBorder="1"/>
    <xf numFmtId="0" fontId="694" fillId="2" borderId="4" xfId="0" applyFont="1" applyBorder="1"/>
    <xf numFmtId="0" fontId="694" fillId="2" borderId="0" xfId="0" applyFont="1" applyBorder="1"/>
    <xf numFmtId="0" fontId="694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694" fillId="2" borderId="7" xfId="0" applyFont="1" applyBorder="1" applyAlignment="1">
      <alignment horizontal="center" vertical="center"/>
    </xf>
    <xf numFmtId="2" fontId="694" fillId="2" borderId="5" xfId="0" applyNumberFormat="1" applyFont="1" applyBorder="1" applyAlignment="1">
      <alignment horizontal="center"/>
    </xf>
    <xf numFmtId="0" fontId="694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695" fillId="2" borderId="4" xfId="0" applyFont="1" applyBorder="1"/>
    <xf numFmtId="0" fontId="695" fillId="2" borderId="0" xfId="0" applyFont="1" applyBorder="1"/>
    <xf numFmtId="0" fontId="695" fillId="2" borderId="0" xfId="0" applyFont="1" applyBorder="1" applyAlignment="1">
      <alignment horizontal="center"/>
    </xf>
    <xf numFmtId="0" fontId="695" fillId="2" borderId="9" xfId="0" applyFont="1" applyBorder="1" applyAlignment="1">
      <alignment horizontal="center"/>
    </xf>
    <xf numFmtId="0" fontId="695" fillId="2" borderId="10" xfId="0" applyFont="1" applyBorder="1" applyAlignment="1">
      <alignment horizontal="center"/>
    </xf>
    <xf numFmtId="0" fontId="695" fillId="2" borderId="5" xfId="0" applyFont="1" applyBorder="1"/>
    <xf numFmtId="0" fontId="4" fillId="2" borderId="4" xfId="0" applyFont="1" applyBorder="1"/>
    <xf numFmtId="0" fontId="696" fillId="2" borderId="0" xfId="0" applyFont="1" applyBorder="1"/>
    <xf numFmtId="0" fontId="4" fillId="2" borderId="0" xfId="0" applyFont="1" applyBorder="1" applyAlignment="1">
      <alignment horizontal="center"/>
    </xf>
    <xf numFmtId="0" fontId="696" fillId="2" borderId="0" xfId="0" applyFont="1" applyBorder="1" applyAlignment="1">
      <alignment horizontal="center"/>
    </xf>
    <xf numFmtId="0" fontId="696" fillId="2" borderId="9" xfId="0" applyFont="1" applyBorder="1"/>
    <xf numFmtId="0" fontId="696" fillId="2" borderId="10" xfId="0" applyFont="1" applyBorder="1"/>
    <xf numFmtId="0" fontId="696" fillId="2" borderId="5" xfId="0" applyFont="1" applyBorder="1"/>
    <xf numFmtId="0" fontId="697" fillId="2" borderId="4" xfId="0" applyFont="1" applyBorder="1"/>
    <xf numFmtId="0" fontId="697" fillId="2" borderId="0" xfId="0" applyFont="1" applyBorder="1"/>
    <xf numFmtId="0" fontId="697" fillId="2" borderId="0" xfId="0" applyFont="1" applyBorder="1" applyAlignment="1">
      <alignment horizontal="center"/>
    </xf>
    <xf numFmtId="0" fontId="697" fillId="2" borderId="5" xfId="0" applyFont="1" applyBorder="1"/>
    <xf numFmtId="0" fontId="4" fillId="2" borderId="4" xfId="0" applyFont="1" applyBorder="1"/>
    <xf numFmtId="0" fontId="698" fillId="2" borderId="0" xfId="0" applyFont="1" applyBorder="1"/>
    <xf numFmtId="0" fontId="698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698" fillId="2" borderId="5" xfId="0" applyFont="1" applyBorder="1"/>
    <xf numFmtId="0" fontId="700" fillId="2" borderId="4" xfId="0" applyFont="1" applyBorder="1"/>
    <xf numFmtId="0" fontId="700" fillId="2" borderId="0" xfId="0" applyFont="1" applyBorder="1"/>
    <xf numFmtId="0" fontId="700" fillId="2" borderId="0" xfId="0" applyFont="1" applyBorder="1" applyAlignment="1">
      <alignment horizontal="center"/>
    </xf>
    <xf numFmtId="0" fontId="699" fillId="2" borderId="0" xfId="0" applyFont="1" applyBorder="1" applyAlignment="1">
      <alignment horizontal="center"/>
    </xf>
    <xf numFmtId="0" fontId="700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701" fillId="2" borderId="0" xfId="0" applyFont="1" applyBorder="1"/>
    <xf numFmtId="0" fontId="701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702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703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0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0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0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0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0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06" fillId="2" borderId="5" xfId="0" applyFont="1" applyBorder="1"/>
    <xf numFmtId="1" fontId="706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0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70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0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70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0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70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1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1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1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1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1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1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1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1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1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1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1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1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1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1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1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1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1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1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1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1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2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2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2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2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2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2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2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2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2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2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2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2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2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26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2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2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2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2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2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2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3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3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3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3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3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32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3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3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3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73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3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35" fillId="2" borderId="5" xfId="0" applyFont="1" applyBorder="1"/>
    <xf numFmtId="0" fontId="4" fillId="2" borderId="4" xfId="0" applyFont="1" applyBorder="1"/>
    <xf numFmtId="0" fontId="736" fillId="2" borderId="0" xfId="0" applyFont="1" applyBorder="1"/>
    <xf numFmtId="0" fontId="736" fillId="2" borderId="0" xfId="0" applyFont="1" applyBorder="1" applyAlignment="1">
      <alignment horizontal="center"/>
    </xf>
    <xf numFmtId="1" fontId="736" fillId="2" borderId="0" xfId="0" applyNumberFormat="1" applyFont="1" applyBorder="1"/>
    <xf numFmtId="0" fontId="736" fillId="2" borderId="5" xfId="0" applyFont="1" applyBorder="1"/>
    <xf numFmtId="0" fontId="737" fillId="2" borderId="4" xfId="0" applyFont="1" applyBorder="1"/>
    <xf numFmtId="0" fontId="737" fillId="2" borderId="0" xfId="0" applyFont="1" applyBorder="1"/>
    <xf numFmtId="0" fontId="737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737" fillId="2" borderId="5" xfId="0" applyFont="1" applyBorder="1"/>
    <xf numFmtId="0" fontId="8" fillId="2" borderId="4" xfId="0" applyFont="1" applyBorder="1"/>
    <xf numFmtId="0" fontId="738" fillId="2" borderId="0" xfId="0" applyFont="1" applyBorder="1"/>
    <xf numFmtId="0" fontId="738" fillId="2" borderId="0" xfId="0" applyFont="1" applyBorder="1" applyAlignment="1">
      <alignment horizontal="center"/>
    </xf>
    <xf numFmtId="1" fontId="738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738" fillId="2" borderId="5" xfId="0" applyFont="1" applyBorder="1"/>
    <xf numFmtId="0" fontId="739" fillId="2" borderId="4" xfId="0" applyFont="1" applyBorder="1" applyAlignment="1">
      <alignment horizontal="center"/>
    </xf>
    <xf numFmtId="0" fontId="739" fillId="2" borderId="0" xfId="0" applyFont="1" applyBorder="1" applyAlignment="1">
      <alignment horizontal="center"/>
    </xf>
    <xf numFmtId="0" fontId="739" fillId="2" borderId="0" xfId="0" applyFont="1" applyBorder="1"/>
    <xf numFmtId="0" fontId="739" fillId="2" borderId="5" xfId="0" applyFont="1" applyBorder="1"/>
    <xf numFmtId="0" fontId="8" fillId="2" borderId="4" xfId="0" applyFont="1" applyBorder="1"/>
    <xf numFmtId="0" fontId="740" fillId="2" borderId="0" xfId="0" applyFont="1" applyBorder="1"/>
    <xf numFmtId="0" fontId="740" fillId="2" borderId="0" xfId="0" applyFont="1" applyBorder="1" applyAlignment="1">
      <alignment horizontal="center"/>
    </xf>
    <xf numFmtId="1" fontId="740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740" fillId="2" borderId="5" xfId="0" applyFont="1" applyBorder="1"/>
    <xf numFmtId="0" fontId="741" fillId="2" borderId="4" xfId="0" applyFont="1" applyBorder="1"/>
    <xf numFmtId="0" fontId="741" fillId="2" borderId="0" xfId="0" applyFont="1" applyBorder="1"/>
    <xf numFmtId="0" fontId="741" fillId="2" borderId="0" xfId="0" applyFont="1" applyBorder="1" applyAlignment="1">
      <alignment horizontal="center"/>
    </xf>
    <xf numFmtId="1" fontId="741" fillId="2" borderId="0" xfId="0" applyNumberFormat="1" applyFont="1" applyBorder="1"/>
    <xf numFmtId="0" fontId="741" fillId="2" borderId="5" xfId="0" applyFont="1" applyBorder="1"/>
    <xf numFmtId="0" fontId="742" fillId="2" borderId="4" xfId="0" applyFont="1" applyBorder="1"/>
    <xf numFmtId="0" fontId="742" fillId="2" borderId="0" xfId="0" applyFont="1" applyBorder="1"/>
    <xf numFmtId="0" fontId="742" fillId="2" borderId="0" xfId="0" applyFont="1" applyBorder="1" applyAlignment="1">
      <alignment horizontal="center"/>
    </xf>
    <xf numFmtId="1" fontId="742" fillId="2" borderId="0" xfId="0" applyNumberFormat="1" applyFont="1" applyBorder="1"/>
    <xf numFmtId="0" fontId="742" fillId="2" borderId="5" xfId="0" applyFont="1" applyBorder="1"/>
    <xf numFmtId="0" fontId="743" fillId="2" borderId="4" xfId="0" applyFont="1" applyBorder="1"/>
    <xf numFmtId="0" fontId="743" fillId="2" borderId="0" xfId="0" applyFont="1" applyBorder="1"/>
    <xf numFmtId="0" fontId="743" fillId="2" borderId="0" xfId="0" applyFont="1" applyBorder="1" applyAlignment="1">
      <alignment horizontal="center"/>
    </xf>
    <xf numFmtId="1" fontId="743" fillId="2" borderId="0" xfId="0" applyNumberFormat="1" applyFont="1" applyBorder="1"/>
    <xf numFmtId="0" fontId="743" fillId="2" borderId="5" xfId="0" applyFont="1" applyBorder="1"/>
    <xf numFmtId="0" fontId="744" fillId="2" borderId="11" xfId="0" applyFont="1" applyBorder="1"/>
    <xf numFmtId="0" fontId="744" fillId="2" borderId="12" xfId="0" applyFont="1" applyBorder="1"/>
    <xf numFmtId="0" fontId="744" fillId="2" borderId="12" xfId="0" applyFont="1" applyBorder="1" applyAlignment="1">
      <alignment horizontal="center"/>
    </xf>
    <xf numFmtId="1" fontId="744" fillId="2" borderId="12" xfId="0" applyNumberFormat="1" applyFont="1" applyBorder="1"/>
    <xf numFmtId="0" fontId="744" fillId="2" borderId="10" xfId="0" applyFont="1" applyBorder="1"/>
    <xf numFmtId="1" fontId="745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746" fillId="2" borderId="0" xfId="0" applyNumberFormat="1" applyFont="1"/>
    <xf numFmtId="1" fontId="747" fillId="2" borderId="0" xfId="0" applyNumberFormat="1" applyFont="1"/>
    <xf numFmtId="1" fontId="748" fillId="2" borderId="0" xfId="0" applyNumberFormat="1" applyFont="1"/>
    <xf numFmtId="1" fontId="749" fillId="2" borderId="0" xfId="0" applyNumberFormat="1" applyFont="1"/>
    <xf numFmtId="1" fontId="750" fillId="2" borderId="0" xfId="0" applyNumberFormat="1" applyFont="1"/>
    <xf numFmtId="1" fontId="751" fillId="2" borderId="0" xfId="0" applyNumberFormat="1" applyFont="1"/>
    <xf numFmtId="1" fontId="752" fillId="2" borderId="0" xfId="0" applyNumberFormat="1" applyFont="1"/>
    <xf numFmtId="1" fontId="753" fillId="2" borderId="0" xfId="0" applyNumberFormat="1" applyFont="1"/>
    <xf numFmtId="1" fontId="754" fillId="2" borderId="0" xfId="0" applyNumberFormat="1" applyFont="1"/>
    <xf numFmtId="1" fontId="755" fillId="2" borderId="0" xfId="0" applyNumberFormat="1" applyFont="1"/>
    <xf numFmtId="1" fontId="756" fillId="2" borderId="0" xfId="0" applyNumberFormat="1" applyFont="1"/>
    <xf numFmtId="1" fontId="757" fillId="2" borderId="0" xfId="0" applyNumberFormat="1" applyFont="1"/>
    <xf numFmtId="1" fontId="758" fillId="2" borderId="0" xfId="0" applyNumberFormat="1" applyFont="1"/>
    <xf numFmtId="1" fontId="759" fillId="2" borderId="0" xfId="0" applyNumberFormat="1" applyFont="1"/>
    <xf numFmtId="1" fontId="760" fillId="2" borderId="0" xfId="0" applyNumberFormat="1" applyFont="1"/>
    <xf numFmtId="1" fontId="761" fillId="2" borderId="0" xfId="0" applyNumberFormat="1" applyFont="1"/>
    <xf numFmtId="1" fontId="762" fillId="2" borderId="0" xfId="0" applyNumberFormat="1" applyFont="1"/>
    <xf numFmtId="1" fontId="763" fillId="2" borderId="0" xfId="0" applyNumberFormat="1" applyFont="1"/>
    <xf numFmtId="1" fontId="764" fillId="2" borderId="0" xfId="0" applyNumberFormat="1" applyFont="1"/>
    <xf numFmtId="1" fontId="765" fillId="2" borderId="0" xfId="0" applyNumberFormat="1" applyFont="1"/>
    <xf numFmtId="1" fontId="766" fillId="2" borderId="0" xfId="0" applyNumberFormat="1" applyFont="1"/>
    <xf numFmtId="1" fontId="767" fillId="2" borderId="0" xfId="0" applyNumberFormat="1" applyFont="1"/>
    <xf numFmtId="0" fontId="767" fillId="2" borderId="0" xfId="0" applyFont="1"/>
    <xf numFmtId="1" fontId="768" fillId="2" borderId="0" xfId="0" applyNumberFormat="1" applyFont="1"/>
    <xf numFmtId="1" fontId="769" fillId="2" borderId="0" xfId="0" applyNumberFormat="1" applyFont="1"/>
    <xf numFmtId="1" fontId="770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771" fillId="2" borderId="1" xfId="0" applyFont="1" applyBorder="1"/>
    <xf numFmtId="0" fontId="771" fillId="2" borderId="2" xfId="0" applyFont="1" applyBorder="1"/>
    <xf numFmtId="0" fontId="771" fillId="2" borderId="2" xfId="0" applyFont="1" applyBorder="1" applyAlignment="1">
      <alignment horizontal="center"/>
    </xf>
    <xf numFmtId="0" fontId="771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77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773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774" fillId="2" borderId="0" xfId="0" applyFont="1" applyBorder="1" applyAlignment="1">
      <alignment horizontal="left"/>
    </xf>
    <xf numFmtId="0" fontId="774" fillId="2" borderId="0" xfId="0" applyFont="1" applyBorder="1"/>
    <xf numFmtId="0" fontId="774" fillId="2" borderId="5" xfId="0" applyFont="1" applyBorder="1"/>
    <xf numFmtId="0" fontId="4" fillId="2" borderId="4" xfId="0" applyFont="1" applyBorder="1"/>
    <xf numFmtId="0" fontId="775" fillId="2" borderId="0" xfId="0" applyFont="1" applyBorder="1"/>
    <xf numFmtId="0" fontId="775" fillId="2" borderId="0" xfId="0" applyFont="1" applyBorder="1" applyAlignment="1">
      <alignment horizontal="center"/>
    </xf>
    <xf numFmtId="0" fontId="775" fillId="2" borderId="5" xfId="0" applyFont="1" applyBorder="1"/>
    <xf numFmtId="0" fontId="4" fillId="2" borderId="4" xfId="0" applyFont="1" applyBorder="1"/>
    <xf numFmtId="0" fontId="776" fillId="2" borderId="0" xfId="0" applyFont="1" applyBorder="1"/>
    <xf numFmtId="0" fontId="776" fillId="2" borderId="0" xfId="0" applyFont="1" applyBorder="1" applyAlignment="1">
      <alignment horizontal="center"/>
    </xf>
    <xf numFmtId="0" fontId="776" fillId="2" borderId="5" xfId="0" applyFont="1" applyBorder="1"/>
    <xf numFmtId="0" fontId="4" fillId="2" borderId="4" xfId="0" applyFont="1" applyBorder="1"/>
    <xf numFmtId="0" fontId="777" fillId="2" borderId="0" xfId="0" applyFont="1" applyBorder="1"/>
    <xf numFmtId="0" fontId="777" fillId="2" borderId="0" xfId="0" applyFont="1" applyBorder="1" applyAlignment="1">
      <alignment horizontal="center"/>
    </xf>
    <xf numFmtId="0" fontId="777" fillId="2" borderId="5" xfId="0" applyFont="1" applyBorder="1"/>
    <xf numFmtId="0" fontId="4" fillId="2" borderId="4" xfId="0" applyFont="1" applyBorder="1"/>
    <xf numFmtId="0" fontId="778" fillId="2" borderId="0" xfId="0" applyFont="1" applyBorder="1"/>
    <xf numFmtId="0" fontId="778" fillId="2" borderId="0" xfId="0" applyFont="1" applyBorder="1" applyAlignment="1">
      <alignment horizontal="center"/>
    </xf>
    <xf numFmtId="0" fontId="778" fillId="2" borderId="5" xfId="0" applyFont="1" applyBorder="1"/>
    <xf numFmtId="0" fontId="4" fillId="2" borderId="4" xfId="0" applyFont="1" applyBorder="1"/>
    <xf numFmtId="0" fontId="779" fillId="2" borderId="0" xfId="0" applyFont="1" applyBorder="1"/>
    <xf numFmtId="0" fontId="779" fillId="2" borderId="0" xfId="0" applyFont="1" applyBorder="1" applyAlignment="1">
      <alignment horizontal="center"/>
    </xf>
    <xf numFmtId="0" fontId="779" fillId="2" borderId="5" xfId="0" applyFont="1" applyBorder="1"/>
    <xf numFmtId="0" fontId="4" fillId="2" borderId="4" xfId="0" applyFont="1" applyBorder="1"/>
    <xf numFmtId="0" fontId="780" fillId="2" borderId="0" xfId="0" applyFont="1" applyBorder="1"/>
    <xf numFmtId="0" fontId="780" fillId="2" borderId="0" xfId="0" applyFont="1" applyBorder="1" applyAlignment="1">
      <alignment horizontal="center"/>
    </xf>
    <xf numFmtId="0" fontId="780" fillId="2" borderId="5" xfId="0" applyFont="1" applyBorder="1"/>
    <xf numFmtId="0" fontId="4" fillId="2" borderId="4" xfId="0" applyFont="1" applyBorder="1"/>
    <xf numFmtId="0" fontId="781" fillId="2" borderId="0" xfId="0" applyFont="1" applyBorder="1"/>
    <xf numFmtId="0" fontId="781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781" fillId="2" borderId="5" xfId="0" applyFont="1" applyBorder="1"/>
    <xf numFmtId="0" fontId="4" fillId="2" borderId="4" xfId="0" applyFont="1" applyBorder="1"/>
    <xf numFmtId="0" fontId="782" fillId="2" borderId="0" xfId="0" applyFont="1" applyBorder="1"/>
    <xf numFmtId="0" fontId="782" fillId="2" borderId="0" xfId="0" applyFont="1" applyBorder="1" applyAlignment="1">
      <alignment horizontal="center"/>
    </xf>
    <xf numFmtId="0" fontId="4" fillId="2" borderId="0" xfId="0" applyFont="1" applyBorder="1"/>
    <xf numFmtId="0" fontId="782" fillId="2" borderId="5" xfId="0" applyFont="1" applyBorder="1"/>
    <xf numFmtId="0" fontId="4" fillId="2" borderId="4" xfId="0" applyFont="1" applyBorder="1"/>
    <xf numFmtId="0" fontId="783" fillId="2" borderId="0" xfId="0" applyFont="1" applyBorder="1"/>
    <xf numFmtId="0" fontId="783" fillId="2" borderId="0" xfId="0" applyFont="1" applyBorder="1" applyAlignment="1">
      <alignment horizontal="center"/>
    </xf>
    <xf numFmtId="0" fontId="783" fillId="2" borderId="5" xfId="0" applyFont="1" applyBorder="1"/>
    <xf numFmtId="0" fontId="4" fillId="2" borderId="4" xfId="0" applyFont="1" applyBorder="1"/>
    <xf numFmtId="0" fontId="784" fillId="2" borderId="0" xfId="0" applyFont="1" applyBorder="1"/>
    <xf numFmtId="0" fontId="784" fillId="2" borderId="0" xfId="0" applyFont="1" applyBorder="1" applyAlignment="1">
      <alignment horizontal="center"/>
    </xf>
    <xf numFmtId="0" fontId="784" fillId="2" borderId="6" xfId="0" applyFont="1" applyBorder="1" applyAlignment="1">
      <alignment horizontal="center"/>
    </xf>
    <xf numFmtId="0" fontId="784" fillId="2" borderId="3" xfId="0" applyFont="1" applyBorder="1" applyAlignment="1">
      <alignment horizontal="center" wrapText="1"/>
    </xf>
    <xf numFmtId="0" fontId="784" fillId="2" borderId="5" xfId="0" applyFont="1" applyBorder="1"/>
    <xf numFmtId="0" fontId="785" fillId="2" borderId="4" xfId="0" applyFont="1" applyBorder="1"/>
    <xf numFmtId="0" fontId="785" fillId="2" borderId="0" xfId="0" applyFont="1" applyBorder="1"/>
    <xf numFmtId="0" fontId="785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785" fillId="2" borderId="5" xfId="0" applyFont="1" applyBorder="1"/>
    <xf numFmtId="0" fontId="786" fillId="2" borderId="4" xfId="0" applyFont="1" applyBorder="1"/>
    <xf numFmtId="0" fontId="786" fillId="2" borderId="0" xfId="0" applyFont="1" applyBorder="1"/>
    <xf numFmtId="0" fontId="786" fillId="2" borderId="0" xfId="0" applyFont="1" applyBorder="1" applyAlignment="1">
      <alignment horizontal="center"/>
    </xf>
    <xf numFmtId="0" fontId="786" fillId="2" borderId="7" xfId="0" applyFont="1" applyBorder="1"/>
    <xf numFmtId="0" fontId="786" fillId="2" borderId="5" xfId="0" applyFont="1" applyBorder="1"/>
    <xf numFmtId="0" fontId="787" fillId="2" borderId="4" xfId="0" applyFont="1" applyBorder="1"/>
    <xf numFmtId="0" fontId="787" fillId="2" borderId="0" xfId="0" applyFont="1" applyBorder="1"/>
    <xf numFmtId="0" fontId="78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787" fillId="2" borderId="5" xfId="0" applyFont="1" applyBorder="1"/>
    <xf numFmtId="0" fontId="788" fillId="2" borderId="4" xfId="0" applyFont="1" applyBorder="1"/>
    <xf numFmtId="0" fontId="788" fillId="2" borderId="0" xfId="0" applyFont="1" applyBorder="1"/>
    <xf numFmtId="0" fontId="788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788" fillId="2" borderId="5" xfId="0" applyFont="1" applyBorder="1"/>
    <xf numFmtId="0" fontId="789" fillId="2" borderId="4" xfId="0" applyFont="1" applyBorder="1"/>
    <xf numFmtId="0" fontId="789" fillId="2" borderId="0" xfId="0" applyFont="1" applyBorder="1"/>
    <xf numFmtId="0" fontId="789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789" fillId="2" borderId="7" xfId="0" applyFont="1" applyBorder="1" applyAlignment="1">
      <alignment horizontal="center" vertical="center"/>
    </xf>
    <xf numFmtId="2" fontId="789" fillId="2" borderId="5" xfId="0" applyNumberFormat="1" applyFont="1" applyBorder="1" applyAlignment="1">
      <alignment horizontal="center"/>
    </xf>
    <xf numFmtId="0" fontId="789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790" fillId="2" borderId="4" xfId="0" applyFont="1" applyBorder="1"/>
    <xf numFmtId="0" fontId="790" fillId="2" borderId="0" xfId="0" applyFont="1" applyBorder="1"/>
    <xf numFmtId="0" fontId="790" fillId="2" borderId="0" xfId="0" applyFont="1" applyBorder="1" applyAlignment="1">
      <alignment horizontal="center"/>
    </xf>
    <xf numFmtId="0" fontId="790" fillId="2" borderId="9" xfId="0" applyFont="1" applyBorder="1" applyAlignment="1">
      <alignment horizontal="center"/>
    </xf>
    <xf numFmtId="0" fontId="790" fillId="2" borderId="10" xfId="0" applyFont="1" applyBorder="1" applyAlignment="1">
      <alignment horizontal="center"/>
    </xf>
    <xf numFmtId="0" fontId="790" fillId="2" borderId="5" xfId="0" applyFont="1" applyBorder="1"/>
    <xf numFmtId="0" fontId="4" fillId="2" borderId="4" xfId="0" applyFont="1" applyBorder="1"/>
    <xf numFmtId="0" fontId="791" fillId="2" borderId="0" xfId="0" applyFont="1" applyBorder="1"/>
    <xf numFmtId="0" fontId="4" fillId="2" borderId="0" xfId="0" applyFont="1" applyBorder="1" applyAlignment="1">
      <alignment horizontal="center"/>
    </xf>
    <xf numFmtId="0" fontId="791" fillId="2" borderId="0" xfId="0" applyFont="1" applyBorder="1" applyAlignment="1">
      <alignment horizontal="center"/>
    </xf>
    <xf numFmtId="0" fontId="791" fillId="2" borderId="9" xfId="0" applyFont="1" applyBorder="1"/>
    <xf numFmtId="0" fontId="791" fillId="2" borderId="10" xfId="0" applyFont="1" applyBorder="1"/>
    <xf numFmtId="0" fontId="791" fillId="2" borderId="5" xfId="0" applyFont="1" applyBorder="1"/>
    <xf numFmtId="0" fontId="792" fillId="2" borderId="4" xfId="0" applyFont="1" applyBorder="1"/>
    <xf numFmtId="0" fontId="792" fillId="2" borderId="0" xfId="0" applyFont="1" applyBorder="1"/>
    <xf numFmtId="0" fontId="792" fillId="2" borderId="0" xfId="0" applyFont="1" applyBorder="1" applyAlignment="1">
      <alignment horizontal="center"/>
    </xf>
    <xf numFmtId="0" fontId="792" fillId="2" borderId="5" xfId="0" applyFont="1" applyBorder="1"/>
    <xf numFmtId="0" fontId="4" fillId="2" borderId="4" xfId="0" applyFont="1" applyBorder="1"/>
    <xf numFmtId="0" fontId="793" fillId="2" borderId="0" xfId="0" applyFont="1" applyBorder="1"/>
    <xf numFmtId="0" fontId="793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793" fillId="2" borderId="5" xfId="0" applyFont="1" applyBorder="1"/>
    <xf numFmtId="0" fontId="795" fillId="2" borderId="4" xfId="0" applyFont="1" applyBorder="1"/>
    <xf numFmtId="0" fontId="795" fillId="2" borderId="0" xfId="0" applyFont="1" applyBorder="1"/>
    <xf numFmtId="0" fontId="795" fillId="2" borderId="0" xfId="0" applyFont="1" applyBorder="1" applyAlignment="1">
      <alignment horizontal="center"/>
    </xf>
    <xf numFmtId="0" fontId="794" fillId="2" borderId="0" xfId="0" applyFont="1" applyBorder="1" applyAlignment="1">
      <alignment horizontal="center"/>
    </xf>
    <xf numFmtId="0" fontId="795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796" fillId="2" borderId="0" xfId="0" applyFont="1" applyBorder="1"/>
    <xf numFmtId="0" fontId="796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797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798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9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9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0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0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0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01" fillId="2" borderId="5" xfId="0" applyFont="1" applyBorder="1"/>
    <xf numFmtId="1" fontId="801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0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80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0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80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0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80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0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0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0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0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0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0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0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0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0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0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1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1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1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1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1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1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1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1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1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1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1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1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1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1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1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1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1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1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1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1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2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2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2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21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2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2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2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2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2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2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2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25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2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2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2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27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2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2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2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82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3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30" fillId="2" borderId="5" xfId="0" applyFont="1" applyBorder="1"/>
    <xf numFmtId="0" fontId="4" fillId="2" borderId="4" xfId="0" applyFont="1" applyBorder="1"/>
    <xf numFmtId="0" fontId="831" fillId="2" borderId="0" xfId="0" applyFont="1" applyBorder="1"/>
    <xf numFmtId="0" fontId="831" fillId="2" borderId="0" xfId="0" applyFont="1" applyBorder="1" applyAlignment="1">
      <alignment horizontal="center"/>
    </xf>
    <xf numFmtId="1" fontId="831" fillId="2" borderId="0" xfId="0" applyNumberFormat="1" applyFont="1" applyBorder="1"/>
    <xf numFmtId="0" fontId="831" fillId="2" borderId="5" xfId="0" applyFont="1" applyBorder="1"/>
    <xf numFmtId="0" fontId="832" fillId="2" borderId="4" xfId="0" applyFont="1" applyBorder="1"/>
    <xf numFmtId="0" fontId="832" fillId="2" borderId="0" xfId="0" applyFont="1" applyBorder="1"/>
    <xf numFmtId="0" fontId="832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832" fillId="2" borderId="5" xfId="0" applyFont="1" applyBorder="1"/>
    <xf numFmtId="0" fontId="8" fillId="2" borderId="4" xfId="0" applyFont="1" applyBorder="1"/>
    <xf numFmtId="0" fontId="833" fillId="2" borderId="0" xfId="0" applyFont="1" applyBorder="1"/>
    <xf numFmtId="0" fontId="833" fillId="2" borderId="0" xfId="0" applyFont="1" applyBorder="1" applyAlignment="1">
      <alignment horizontal="center"/>
    </xf>
    <xf numFmtId="1" fontId="833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833" fillId="2" borderId="5" xfId="0" applyFont="1" applyBorder="1"/>
    <xf numFmtId="0" fontId="834" fillId="2" borderId="4" xfId="0" applyFont="1" applyBorder="1" applyAlignment="1">
      <alignment horizontal="center"/>
    </xf>
    <xf numFmtId="0" fontId="834" fillId="2" borderId="0" xfId="0" applyFont="1" applyBorder="1" applyAlignment="1">
      <alignment horizontal="center"/>
    </xf>
    <xf numFmtId="0" fontId="834" fillId="2" borderId="0" xfId="0" applyFont="1" applyBorder="1"/>
    <xf numFmtId="0" fontId="834" fillId="2" borderId="5" xfId="0" applyFont="1" applyBorder="1"/>
    <xf numFmtId="0" fontId="8" fillId="2" borderId="4" xfId="0" applyFont="1" applyBorder="1"/>
    <xf numFmtId="0" fontId="835" fillId="2" borderId="0" xfId="0" applyFont="1" applyBorder="1"/>
    <xf numFmtId="0" fontId="835" fillId="2" borderId="0" xfId="0" applyFont="1" applyBorder="1" applyAlignment="1">
      <alignment horizontal="center"/>
    </xf>
    <xf numFmtId="1" fontId="835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835" fillId="2" borderId="5" xfId="0" applyFont="1" applyBorder="1"/>
    <xf numFmtId="0" fontId="836" fillId="2" borderId="4" xfId="0" applyFont="1" applyBorder="1"/>
    <xf numFmtId="0" fontId="836" fillId="2" borderId="0" xfId="0" applyFont="1" applyBorder="1"/>
    <xf numFmtId="0" fontId="836" fillId="2" borderId="0" xfId="0" applyFont="1" applyBorder="1" applyAlignment="1">
      <alignment horizontal="center"/>
    </xf>
    <xf numFmtId="1" fontId="836" fillId="2" borderId="0" xfId="0" applyNumberFormat="1" applyFont="1" applyBorder="1"/>
    <xf numFmtId="0" fontId="836" fillId="2" borderId="5" xfId="0" applyFont="1" applyBorder="1"/>
    <xf numFmtId="0" fontId="837" fillId="2" borderId="4" xfId="0" applyFont="1" applyBorder="1"/>
    <xf numFmtId="0" fontId="837" fillId="2" borderId="0" xfId="0" applyFont="1" applyBorder="1"/>
    <xf numFmtId="0" fontId="837" fillId="2" borderId="0" xfId="0" applyFont="1" applyBorder="1" applyAlignment="1">
      <alignment horizontal="center"/>
    </xf>
    <xf numFmtId="1" fontId="837" fillId="2" borderId="0" xfId="0" applyNumberFormat="1" applyFont="1" applyBorder="1"/>
    <xf numFmtId="0" fontId="837" fillId="2" borderId="5" xfId="0" applyFont="1" applyBorder="1"/>
    <xf numFmtId="0" fontId="838" fillId="2" borderId="4" xfId="0" applyFont="1" applyBorder="1"/>
    <xf numFmtId="0" fontId="838" fillId="2" borderId="0" xfId="0" applyFont="1" applyBorder="1"/>
    <xf numFmtId="0" fontId="838" fillId="2" borderId="0" xfId="0" applyFont="1" applyBorder="1" applyAlignment="1">
      <alignment horizontal="center"/>
    </xf>
    <xf numFmtId="1" fontId="838" fillId="2" borderId="0" xfId="0" applyNumberFormat="1" applyFont="1" applyBorder="1"/>
    <xf numFmtId="0" fontId="838" fillId="2" borderId="5" xfId="0" applyFont="1" applyBorder="1"/>
    <xf numFmtId="0" fontId="839" fillId="2" borderId="11" xfId="0" applyFont="1" applyBorder="1"/>
    <xf numFmtId="0" fontId="839" fillId="2" borderId="12" xfId="0" applyFont="1" applyBorder="1"/>
    <xf numFmtId="0" fontId="839" fillId="2" borderId="12" xfId="0" applyFont="1" applyBorder="1" applyAlignment="1">
      <alignment horizontal="center"/>
    </xf>
    <xf numFmtId="1" fontId="839" fillId="2" borderId="12" xfId="0" applyNumberFormat="1" applyFont="1" applyBorder="1"/>
    <xf numFmtId="0" fontId="839" fillId="2" borderId="10" xfId="0" applyFont="1" applyBorder="1"/>
    <xf numFmtId="1" fontId="840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841" fillId="2" borderId="0" xfId="0" applyNumberFormat="1" applyFont="1"/>
    <xf numFmtId="1" fontId="842" fillId="2" borderId="0" xfId="0" applyNumberFormat="1" applyFont="1"/>
    <xf numFmtId="1" fontId="843" fillId="2" borderId="0" xfId="0" applyNumberFormat="1" applyFont="1"/>
    <xf numFmtId="1" fontId="844" fillId="2" borderId="0" xfId="0" applyNumberFormat="1" applyFont="1"/>
    <xf numFmtId="1" fontId="845" fillId="2" borderId="0" xfId="0" applyNumberFormat="1" applyFont="1"/>
    <xf numFmtId="1" fontId="846" fillId="2" borderId="0" xfId="0" applyNumberFormat="1" applyFont="1"/>
    <xf numFmtId="1" fontId="847" fillId="2" borderId="0" xfId="0" applyNumberFormat="1" applyFont="1"/>
    <xf numFmtId="1" fontId="848" fillId="2" borderId="0" xfId="0" applyNumberFormat="1" applyFont="1"/>
    <xf numFmtId="1" fontId="849" fillId="2" borderId="0" xfId="0" applyNumberFormat="1" applyFont="1"/>
    <xf numFmtId="1" fontId="850" fillId="2" borderId="0" xfId="0" applyNumberFormat="1" applyFont="1"/>
    <xf numFmtId="1" fontId="851" fillId="2" borderId="0" xfId="0" applyNumberFormat="1" applyFont="1"/>
    <xf numFmtId="1" fontId="852" fillId="2" borderId="0" xfId="0" applyNumberFormat="1" applyFont="1"/>
    <xf numFmtId="1" fontId="853" fillId="2" borderId="0" xfId="0" applyNumberFormat="1" applyFont="1"/>
    <xf numFmtId="1" fontId="854" fillId="2" borderId="0" xfId="0" applyNumberFormat="1" applyFont="1"/>
    <xf numFmtId="1" fontId="855" fillId="2" borderId="0" xfId="0" applyNumberFormat="1" applyFont="1"/>
    <xf numFmtId="1" fontId="856" fillId="2" borderId="0" xfId="0" applyNumberFormat="1" applyFont="1"/>
    <xf numFmtId="1" fontId="857" fillId="2" borderId="0" xfId="0" applyNumberFormat="1" applyFont="1"/>
    <xf numFmtId="1" fontId="858" fillId="2" borderId="0" xfId="0" applyNumberFormat="1" applyFont="1"/>
    <xf numFmtId="1" fontId="859" fillId="2" borderId="0" xfId="0" applyNumberFormat="1" applyFont="1"/>
    <xf numFmtId="1" fontId="860" fillId="2" borderId="0" xfId="0" applyNumberFormat="1" applyFont="1"/>
    <xf numFmtId="1" fontId="861" fillId="2" borderId="0" xfId="0" applyNumberFormat="1" applyFont="1"/>
    <xf numFmtId="1" fontId="862" fillId="2" borderId="0" xfId="0" applyNumberFormat="1" applyFont="1"/>
    <xf numFmtId="0" fontId="862" fillId="2" borderId="0" xfId="0" applyFont="1"/>
    <xf numFmtId="1" fontId="863" fillId="2" borderId="0" xfId="0" applyNumberFormat="1" applyFont="1"/>
    <xf numFmtId="1" fontId="864" fillId="2" borderId="0" xfId="0" applyNumberFormat="1" applyFont="1"/>
    <xf numFmtId="1" fontId="865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866" fillId="2" borderId="1" xfId="0" applyFont="1" applyBorder="1"/>
    <xf numFmtId="0" fontId="866" fillId="2" borderId="2" xfId="0" applyFont="1" applyBorder="1"/>
    <xf numFmtId="0" fontId="866" fillId="2" borderId="2" xfId="0" applyFont="1" applyBorder="1" applyAlignment="1">
      <alignment horizontal="center"/>
    </xf>
    <xf numFmtId="0" fontId="866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86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868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869" fillId="2" borderId="0" xfId="0" applyFont="1" applyBorder="1" applyAlignment="1">
      <alignment horizontal="left"/>
    </xf>
    <xf numFmtId="0" fontId="869" fillId="2" borderId="0" xfId="0" applyFont="1" applyBorder="1"/>
    <xf numFmtId="0" fontId="869" fillId="2" borderId="5" xfId="0" applyFont="1" applyBorder="1"/>
    <xf numFmtId="0" fontId="4" fillId="2" borderId="4" xfId="0" applyFont="1" applyBorder="1"/>
    <xf numFmtId="0" fontId="870" fillId="2" borderId="0" xfId="0" applyFont="1" applyBorder="1"/>
    <xf numFmtId="0" fontId="870" fillId="2" borderId="0" xfId="0" applyFont="1" applyBorder="1" applyAlignment="1">
      <alignment horizontal="center"/>
    </xf>
    <xf numFmtId="0" fontId="870" fillId="2" borderId="5" xfId="0" applyFont="1" applyBorder="1"/>
    <xf numFmtId="0" fontId="4" fillId="2" borderId="4" xfId="0" applyFont="1" applyBorder="1"/>
    <xf numFmtId="0" fontId="871" fillId="2" borderId="0" xfId="0" applyFont="1" applyBorder="1"/>
    <xf numFmtId="0" fontId="871" fillId="2" borderId="0" xfId="0" applyFont="1" applyBorder="1" applyAlignment="1">
      <alignment horizontal="center"/>
    </xf>
    <xf numFmtId="0" fontId="871" fillId="2" borderId="5" xfId="0" applyFont="1" applyBorder="1"/>
    <xf numFmtId="0" fontId="4" fillId="2" borderId="4" xfId="0" applyFont="1" applyBorder="1"/>
    <xf numFmtId="0" fontId="872" fillId="2" borderId="0" xfId="0" applyFont="1" applyBorder="1"/>
    <xf numFmtId="0" fontId="872" fillId="2" borderId="0" xfId="0" applyFont="1" applyBorder="1" applyAlignment="1">
      <alignment horizontal="center"/>
    </xf>
    <xf numFmtId="0" fontId="872" fillId="2" borderId="5" xfId="0" applyFont="1" applyBorder="1"/>
    <xf numFmtId="0" fontId="4" fillId="2" borderId="4" xfId="0" applyFont="1" applyBorder="1"/>
    <xf numFmtId="0" fontId="873" fillId="2" borderId="0" xfId="0" applyFont="1" applyBorder="1"/>
    <xf numFmtId="0" fontId="873" fillId="2" borderId="0" xfId="0" applyFont="1" applyBorder="1" applyAlignment="1">
      <alignment horizontal="center"/>
    </xf>
    <xf numFmtId="0" fontId="873" fillId="2" borderId="5" xfId="0" applyFont="1" applyBorder="1"/>
    <xf numFmtId="0" fontId="4" fillId="2" borderId="4" xfId="0" applyFont="1" applyBorder="1"/>
    <xf numFmtId="0" fontId="874" fillId="2" borderId="0" xfId="0" applyFont="1" applyBorder="1"/>
    <xf numFmtId="0" fontId="874" fillId="2" borderId="0" xfId="0" applyFont="1" applyBorder="1" applyAlignment="1">
      <alignment horizontal="center"/>
    </xf>
    <xf numFmtId="0" fontId="874" fillId="2" borderId="5" xfId="0" applyFont="1" applyBorder="1"/>
    <xf numFmtId="0" fontId="4" fillId="2" borderId="4" xfId="0" applyFont="1" applyBorder="1"/>
    <xf numFmtId="0" fontId="875" fillId="2" borderId="0" xfId="0" applyFont="1" applyBorder="1"/>
    <xf numFmtId="0" fontId="875" fillId="2" borderId="0" xfId="0" applyFont="1" applyBorder="1" applyAlignment="1">
      <alignment horizontal="center"/>
    </xf>
    <xf numFmtId="0" fontId="875" fillId="2" borderId="5" xfId="0" applyFont="1" applyBorder="1"/>
    <xf numFmtId="0" fontId="4" fillId="2" borderId="4" xfId="0" applyFont="1" applyBorder="1"/>
    <xf numFmtId="0" fontId="876" fillId="2" borderId="0" xfId="0" applyFont="1" applyBorder="1"/>
    <xf numFmtId="0" fontId="876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876" fillId="2" borderId="5" xfId="0" applyFont="1" applyBorder="1"/>
    <xf numFmtId="0" fontId="4" fillId="2" borderId="4" xfId="0" applyFont="1" applyBorder="1"/>
    <xf numFmtId="0" fontId="877" fillId="2" borderId="0" xfId="0" applyFont="1" applyBorder="1"/>
    <xf numFmtId="0" fontId="877" fillId="2" borderId="0" xfId="0" applyFont="1" applyBorder="1" applyAlignment="1">
      <alignment horizontal="center"/>
    </xf>
    <xf numFmtId="0" fontId="4" fillId="2" borderId="0" xfId="0" applyFont="1" applyBorder="1"/>
    <xf numFmtId="0" fontId="877" fillId="2" borderId="5" xfId="0" applyFont="1" applyBorder="1"/>
    <xf numFmtId="0" fontId="4" fillId="2" borderId="4" xfId="0" applyFont="1" applyBorder="1"/>
    <xf numFmtId="0" fontId="878" fillId="2" borderId="0" xfId="0" applyFont="1" applyBorder="1"/>
    <xf numFmtId="0" fontId="878" fillId="2" borderId="0" xfId="0" applyFont="1" applyBorder="1" applyAlignment="1">
      <alignment horizontal="center"/>
    </xf>
    <xf numFmtId="0" fontId="878" fillId="2" borderId="5" xfId="0" applyFont="1" applyBorder="1"/>
    <xf numFmtId="0" fontId="4" fillId="2" borderId="4" xfId="0" applyFont="1" applyBorder="1"/>
    <xf numFmtId="0" fontId="879" fillId="2" borderId="0" xfId="0" applyFont="1" applyBorder="1"/>
    <xf numFmtId="0" fontId="879" fillId="2" borderId="0" xfId="0" applyFont="1" applyBorder="1" applyAlignment="1">
      <alignment horizontal="center"/>
    </xf>
    <xf numFmtId="0" fontId="879" fillId="2" borderId="6" xfId="0" applyFont="1" applyBorder="1" applyAlignment="1">
      <alignment horizontal="center"/>
    </xf>
    <xf numFmtId="0" fontId="879" fillId="2" borderId="3" xfId="0" applyFont="1" applyBorder="1" applyAlignment="1">
      <alignment horizontal="center" wrapText="1"/>
    </xf>
    <xf numFmtId="0" fontId="879" fillId="2" borderId="5" xfId="0" applyFont="1" applyBorder="1"/>
    <xf numFmtId="0" fontId="880" fillId="2" borderId="4" xfId="0" applyFont="1" applyBorder="1"/>
    <xf numFmtId="0" fontId="880" fillId="2" borderId="0" xfId="0" applyFont="1" applyBorder="1"/>
    <xf numFmtId="0" fontId="880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880" fillId="2" borderId="5" xfId="0" applyFont="1" applyBorder="1"/>
    <xf numFmtId="0" fontId="881" fillId="2" borderId="4" xfId="0" applyFont="1" applyBorder="1"/>
    <xf numFmtId="0" fontId="881" fillId="2" borderId="0" xfId="0" applyFont="1" applyBorder="1"/>
    <xf numFmtId="0" fontId="881" fillId="2" borderId="0" xfId="0" applyFont="1" applyBorder="1" applyAlignment="1">
      <alignment horizontal="center"/>
    </xf>
    <xf numFmtId="0" fontId="881" fillId="2" borderId="7" xfId="0" applyFont="1" applyBorder="1"/>
    <xf numFmtId="0" fontId="881" fillId="2" borderId="5" xfId="0" applyFont="1" applyBorder="1"/>
    <xf numFmtId="0" fontId="882" fillId="2" borderId="4" xfId="0" applyFont="1" applyBorder="1"/>
    <xf numFmtId="0" fontId="882" fillId="2" borderId="0" xfId="0" applyFont="1" applyBorder="1"/>
    <xf numFmtId="0" fontId="88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882" fillId="2" borderId="5" xfId="0" applyFont="1" applyBorder="1"/>
    <xf numFmtId="0" fontId="883" fillId="2" borderId="4" xfId="0" applyFont="1" applyBorder="1"/>
    <xf numFmtId="0" fontId="883" fillId="2" borderId="0" xfId="0" applyFont="1" applyBorder="1"/>
    <xf numFmtId="0" fontId="883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883" fillId="2" borderId="5" xfId="0" applyFont="1" applyBorder="1"/>
    <xf numFmtId="0" fontId="884" fillId="2" borderId="4" xfId="0" applyFont="1" applyBorder="1"/>
    <xf numFmtId="0" fontId="884" fillId="2" borderId="0" xfId="0" applyFont="1" applyBorder="1"/>
    <xf numFmtId="0" fontId="884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884" fillId="2" borderId="7" xfId="0" applyFont="1" applyBorder="1" applyAlignment="1">
      <alignment horizontal="center" vertical="center"/>
    </xf>
    <xf numFmtId="2" fontId="884" fillId="2" borderId="5" xfId="0" applyNumberFormat="1" applyFont="1" applyBorder="1" applyAlignment="1">
      <alignment horizontal="center"/>
    </xf>
    <xf numFmtId="0" fontId="884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885" fillId="2" borderId="4" xfId="0" applyFont="1" applyBorder="1"/>
    <xf numFmtId="0" fontId="885" fillId="2" borderId="0" xfId="0" applyFont="1" applyBorder="1"/>
    <xf numFmtId="0" fontId="885" fillId="2" borderId="0" xfId="0" applyFont="1" applyBorder="1" applyAlignment="1">
      <alignment horizontal="center"/>
    </xf>
    <xf numFmtId="0" fontId="885" fillId="2" borderId="9" xfId="0" applyFont="1" applyBorder="1" applyAlignment="1">
      <alignment horizontal="center"/>
    </xf>
    <xf numFmtId="0" fontId="885" fillId="2" borderId="10" xfId="0" applyFont="1" applyBorder="1" applyAlignment="1">
      <alignment horizontal="center"/>
    </xf>
    <xf numFmtId="0" fontId="885" fillId="2" borderId="5" xfId="0" applyFont="1" applyBorder="1"/>
    <xf numFmtId="0" fontId="4" fillId="2" borderId="4" xfId="0" applyFont="1" applyBorder="1"/>
    <xf numFmtId="0" fontId="886" fillId="2" borderId="0" xfId="0" applyFont="1" applyBorder="1"/>
    <xf numFmtId="0" fontId="4" fillId="2" borderId="0" xfId="0" applyFont="1" applyBorder="1" applyAlignment="1">
      <alignment horizontal="center"/>
    </xf>
    <xf numFmtId="0" fontId="886" fillId="2" borderId="0" xfId="0" applyFont="1" applyBorder="1" applyAlignment="1">
      <alignment horizontal="center"/>
    </xf>
    <xf numFmtId="0" fontId="886" fillId="2" borderId="9" xfId="0" applyFont="1" applyBorder="1"/>
    <xf numFmtId="0" fontId="886" fillId="2" borderId="10" xfId="0" applyFont="1" applyBorder="1"/>
    <xf numFmtId="0" fontId="886" fillId="2" borderId="5" xfId="0" applyFont="1" applyBorder="1"/>
    <xf numFmtId="0" fontId="887" fillId="2" borderId="4" xfId="0" applyFont="1" applyBorder="1"/>
    <xf numFmtId="0" fontId="887" fillId="2" borderId="0" xfId="0" applyFont="1" applyBorder="1"/>
    <xf numFmtId="0" fontId="887" fillId="2" borderId="0" xfId="0" applyFont="1" applyBorder="1" applyAlignment="1">
      <alignment horizontal="center"/>
    </xf>
    <xf numFmtId="0" fontId="887" fillId="2" borderId="5" xfId="0" applyFont="1" applyBorder="1"/>
    <xf numFmtId="0" fontId="4" fillId="2" borderId="4" xfId="0" applyFont="1" applyBorder="1"/>
    <xf numFmtId="0" fontId="888" fillId="2" borderId="0" xfId="0" applyFont="1" applyBorder="1"/>
    <xf numFmtId="0" fontId="888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888" fillId="2" borderId="5" xfId="0" applyFont="1" applyBorder="1"/>
    <xf numFmtId="0" fontId="890" fillId="2" borderId="4" xfId="0" applyFont="1" applyBorder="1"/>
    <xf numFmtId="0" fontId="890" fillId="2" borderId="0" xfId="0" applyFont="1" applyBorder="1"/>
    <xf numFmtId="0" fontId="890" fillId="2" borderId="0" xfId="0" applyFont="1" applyBorder="1" applyAlignment="1">
      <alignment horizontal="center"/>
    </xf>
    <xf numFmtId="0" fontId="889" fillId="2" borderId="0" xfId="0" applyFont="1" applyBorder="1" applyAlignment="1">
      <alignment horizontal="center"/>
    </xf>
    <xf numFmtId="0" fontId="890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891" fillId="2" borderId="0" xfId="0" applyFont="1" applyBorder="1"/>
    <xf numFmtId="0" fontId="891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892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893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9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9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9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9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9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96" fillId="2" borderId="5" xfId="0" applyFont="1" applyBorder="1"/>
    <xf numFmtId="1" fontId="896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9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89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9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89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9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89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0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0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0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0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0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0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0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0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0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0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0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0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0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0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0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0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0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0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0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0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1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1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1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1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1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1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1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1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1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1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1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1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1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16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1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1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1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1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1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1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2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2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2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2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2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22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2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2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2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92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2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25" fillId="2" borderId="5" xfId="0" applyFont="1" applyBorder="1"/>
    <xf numFmtId="0" fontId="4" fillId="2" borderId="4" xfId="0" applyFont="1" applyBorder="1"/>
    <xf numFmtId="0" fontId="926" fillId="2" borderId="0" xfId="0" applyFont="1" applyBorder="1"/>
    <xf numFmtId="0" fontId="926" fillId="2" borderId="0" xfId="0" applyFont="1" applyBorder="1" applyAlignment="1">
      <alignment horizontal="center"/>
    </xf>
    <xf numFmtId="1" fontId="926" fillId="2" borderId="0" xfId="0" applyNumberFormat="1" applyFont="1" applyBorder="1"/>
    <xf numFmtId="0" fontId="926" fillId="2" borderId="5" xfId="0" applyFont="1" applyBorder="1"/>
    <xf numFmtId="0" fontId="927" fillId="2" borderId="4" xfId="0" applyFont="1" applyBorder="1"/>
    <xf numFmtId="0" fontId="927" fillId="2" borderId="0" xfId="0" applyFont="1" applyBorder="1"/>
    <xf numFmtId="0" fontId="927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927" fillId="2" borderId="5" xfId="0" applyFont="1" applyBorder="1"/>
    <xf numFmtId="0" fontId="8" fillId="2" borderId="4" xfId="0" applyFont="1" applyBorder="1"/>
    <xf numFmtId="0" fontId="928" fillId="2" borderId="0" xfId="0" applyFont="1" applyBorder="1"/>
    <xf numFmtId="0" fontId="928" fillId="2" borderId="0" xfId="0" applyFont="1" applyBorder="1" applyAlignment="1">
      <alignment horizontal="center"/>
    </xf>
    <xf numFmtId="1" fontId="928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928" fillId="2" borderId="5" xfId="0" applyFont="1" applyBorder="1"/>
    <xf numFmtId="0" fontId="929" fillId="2" borderId="4" xfId="0" applyFont="1" applyBorder="1" applyAlignment="1">
      <alignment horizontal="center"/>
    </xf>
    <xf numFmtId="0" fontId="929" fillId="2" borderId="0" xfId="0" applyFont="1" applyBorder="1" applyAlignment="1">
      <alignment horizontal="center"/>
    </xf>
    <xf numFmtId="0" fontId="929" fillId="2" borderId="0" xfId="0" applyFont="1" applyBorder="1"/>
    <xf numFmtId="0" fontId="929" fillId="2" borderId="5" xfId="0" applyFont="1" applyBorder="1"/>
    <xf numFmtId="0" fontId="8" fillId="2" borderId="4" xfId="0" applyFont="1" applyBorder="1"/>
    <xf numFmtId="0" fontId="930" fillId="2" borderId="0" xfId="0" applyFont="1" applyBorder="1"/>
    <xf numFmtId="0" fontId="930" fillId="2" borderId="0" xfId="0" applyFont="1" applyBorder="1" applyAlignment="1">
      <alignment horizontal="center"/>
    </xf>
    <xf numFmtId="1" fontId="930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930" fillId="2" borderId="5" xfId="0" applyFont="1" applyBorder="1"/>
    <xf numFmtId="0" fontId="931" fillId="2" borderId="4" xfId="0" applyFont="1" applyBorder="1"/>
    <xf numFmtId="0" fontId="931" fillId="2" borderId="0" xfId="0" applyFont="1" applyBorder="1"/>
    <xf numFmtId="0" fontId="931" fillId="2" borderId="0" xfId="0" applyFont="1" applyBorder="1" applyAlignment="1">
      <alignment horizontal="center"/>
    </xf>
    <xf numFmtId="1" fontId="931" fillId="2" borderId="0" xfId="0" applyNumberFormat="1" applyFont="1" applyBorder="1"/>
    <xf numFmtId="0" fontId="931" fillId="2" borderId="5" xfId="0" applyFont="1" applyBorder="1"/>
    <xf numFmtId="0" fontId="932" fillId="2" borderId="4" xfId="0" applyFont="1" applyBorder="1"/>
    <xf numFmtId="0" fontId="932" fillId="2" borderId="0" xfId="0" applyFont="1" applyBorder="1"/>
    <xf numFmtId="0" fontId="932" fillId="2" borderId="0" xfId="0" applyFont="1" applyBorder="1" applyAlignment="1">
      <alignment horizontal="center"/>
    </xf>
    <xf numFmtId="1" fontId="932" fillId="2" borderId="0" xfId="0" applyNumberFormat="1" applyFont="1" applyBorder="1"/>
    <xf numFmtId="0" fontId="932" fillId="2" borderId="5" xfId="0" applyFont="1" applyBorder="1"/>
    <xf numFmtId="0" fontId="933" fillId="2" borderId="4" xfId="0" applyFont="1" applyBorder="1"/>
    <xf numFmtId="0" fontId="933" fillId="2" borderId="0" xfId="0" applyFont="1" applyBorder="1"/>
    <xf numFmtId="0" fontId="933" fillId="2" borderId="0" xfId="0" applyFont="1" applyBorder="1" applyAlignment="1">
      <alignment horizontal="center"/>
    </xf>
    <xf numFmtId="1" fontId="933" fillId="2" borderId="0" xfId="0" applyNumberFormat="1" applyFont="1" applyBorder="1"/>
    <xf numFmtId="0" fontId="933" fillId="2" borderId="5" xfId="0" applyFont="1" applyBorder="1"/>
    <xf numFmtId="0" fontId="934" fillId="2" borderId="11" xfId="0" applyFont="1" applyBorder="1"/>
    <xf numFmtId="0" fontId="934" fillId="2" borderId="12" xfId="0" applyFont="1" applyBorder="1"/>
    <xf numFmtId="0" fontId="934" fillId="2" borderId="12" xfId="0" applyFont="1" applyBorder="1" applyAlignment="1">
      <alignment horizontal="center"/>
    </xf>
    <xf numFmtId="1" fontId="934" fillId="2" borderId="12" xfId="0" applyNumberFormat="1" applyFont="1" applyBorder="1"/>
    <xf numFmtId="0" fontId="934" fillId="2" borderId="10" xfId="0" applyFont="1" applyBorder="1"/>
    <xf numFmtId="1" fontId="935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936" fillId="2" borderId="0" xfId="0" applyNumberFormat="1" applyFont="1"/>
    <xf numFmtId="1" fontId="937" fillId="2" borderId="0" xfId="0" applyNumberFormat="1" applyFont="1"/>
    <xf numFmtId="1" fontId="938" fillId="2" borderId="0" xfId="0" applyNumberFormat="1" applyFont="1"/>
    <xf numFmtId="1" fontId="939" fillId="2" borderId="0" xfId="0" applyNumberFormat="1" applyFont="1"/>
    <xf numFmtId="1" fontId="940" fillId="2" borderId="0" xfId="0" applyNumberFormat="1" applyFont="1"/>
    <xf numFmtId="1" fontId="941" fillId="2" borderId="0" xfId="0" applyNumberFormat="1" applyFont="1"/>
    <xf numFmtId="1" fontId="942" fillId="2" borderId="0" xfId="0" applyNumberFormat="1" applyFont="1"/>
    <xf numFmtId="1" fontId="943" fillId="2" borderId="0" xfId="0" applyNumberFormat="1" applyFont="1"/>
    <xf numFmtId="1" fontId="944" fillId="2" borderId="0" xfId="0" applyNumberFormat="1" applyFont="1"/>
    <xf numFmtId="1" fontId="945" fillId="2" borderId="0" xfId="0" applyNumberFormat="1" applyFont="1"/>
    <xf numFmtId="1" fontId="946" fillId="2" borderId="0" xfId="0" applyNumberFormat="1" applyFont="1"/>
    <xf numFmtId="1" fontId="947" fillId="2" borderId="0" xfId="0" applyNumberFormat="1" applyFont="1"/>
    <xf numFmtId="1" fontId="948" fillId="2" borderId="0" xfId="0" applyNumberFormat="1" applyFont="1"/>
    <xf numFmtId="1" fontId="949" fillId="2" borderId="0" xfId="0" applyNumberFormat="1" applyFont="1"/>
    <xf numFmtId="1" fontId="950" fillId="2" borderId="0" xfId="0" applyNumberFormat="1" applyFont="1"/>
    <xf numFmtId="1" fontId="951" fillId="2" borderId="0" xfId="0" applyNumberFormat="1" applyFont="1"/>
    <xf numFmtId="1" fontId="952" fillId="2" borderId="0" xfId="0" applyNumberFormat="1" applyFont="1"/>
    <xf numFmtId="1" fontId="953" fillId="2" borderId="0" xfId="0" applyNumberFormat="1" applyFont="1"/>
    <xf numFmtId="1" fontId="954" fillId="2" borderId="0" xfId="0" applyNumberFormat="1" applyFont="1"/>
    <xf numFmtId="1" fontId="955" fillId="2" borderId="0" xfId="0" applyNumberFormat="1" applyFont="1"/>
    <xf numFmtId="1" fontId="956" fillId="2" borderId="0" xfId="0" applyNumberFormat="1" applyFont="1"/>
    <xf numFmtId="1" fontId="957" fillId="2" borderId="0" xfId="0" applyNumberFormat="1" applyFont="1"/>
    <xf numFmtId="0" fontId="957" fillId="2" borderId="0" xfId="0" applyFont="1"/>
    <xf numFmtId="1" fontId="958" fillId="2" borderId="0" xfId="0" applyNumberFormat="1" applyFont="1"/>
    <xf numFmtId="1" fontId="959" fillId="2" borderId="0" xfId="0" applyNumberFormat="1" applyFont="1"/>
    <xf numFmtId="1" fontId="960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961" fillId="2" borderId="1" xfId="0" applyFont="1" applyBorder="1"/>
    <xf numFmtId="0" fontId="961" fillId="2" borderId="2" xfId="0" applyFont="1" applyBorder="1"/>
    <xf numFmtId="0" fontId="961" fillId="2" borderId="2" xfId="0" applyFont="1" applyBorder="1" applyAlignment="1">
      <alignment horizontal="center"/>
    </xf>
    <xf numFmtId="0" fontId="961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96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963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964" fillId="2" borderId="0" xfId="0" applyFont="1" applyBorder="1" applyAlignment="1">
      <alignment horizontal="left"/>
    </xf>
    <xf numFmtId="0" fontId="964" fillId="2" borderId="0" xfId="0" applyFont="1" applyBorder="1"/>
    <xf numFmtId="0" fontId="964" fillId="2" borderId="5" xfId="0" applyFont="1" applyBorder="1"/>
    <xf numFmtId="0" fontId="4" fillId="2" borderId="4" xfId="0" applyFont="1" applyBorder="1"/>
    <xf numFmtId="0" fontId="965" fillId="2" borderId="0" xfId="0" applyFont="1" applyBorder="1"/>
    <xf numFmtId="0" fontId="965" fillId="2" borderId="0" xfId="0" applyFont="1" applyBorder="1" applyAlignment="1">
      <alignment horizontal="center"/>
    </xf>
    <xf numFmtId="0" fontId="965" fillId="2" borderId="5" xfId="0" applyFont="1" applyBorder="1"/>
    <xf numFmtId="0" fontId="4" fillId="2" borderId="4" xfId="0" applyFont="1" applyBorder="1"/>
    <xf numFmtId="0" fontId="966" fillId="2" borderId="0" xfId="0" applyFont="1" applyBorder="1"/>
    <xf numFmtId="0" fontId="966" fillId="2" borderId="0" xfId="0" applyFont="1" applyBorder="1" applyAlignment="1">
      <alignment horizontal="center"/>
    </xf>
    <xf numFmtId="0" fontId="966" fillId="2" borderId="5" xfId="0" applyFont="1" applyBorder="1"/>
    <xf numFmtId="0" fontId="4" fillId="2" borderId="4" xfId="0" applyFont="1" applyBorder="1"/>
    <xf numFmtId="0" fontId="967" fillId="2" borderId="0" xfId="0" applyFont="1" applyBorder="1"/>
    <xf numFmtId="0" fontId="967" fillId="2" borderId="0" xfId="0" applyFont="1" applyBorder="1" applyAlignment="1">
      <alignment horizontal="center"/>
    </xf>
    <xf numFmtId="0" fontId="967" fillId="2" borderId="5" xfId="0" applyFont="1" applyBorder="1"/>
    <xf numFmtId="0" fontId="4" fillId="2" borderId="4" xfId="0" applyFont="1" applyBorder="1"/>
    <xf numFmtId="0" fontId="968" fillId="2" borderId="0" xfId="0" applyFont="1" applyBorder="1"/>
    <xf numFmtId="0" fontId="968" fillId="2" borderId="0" xfId="0" applyFont="1" applyBorder="1" applyAlignment="1">
      <alignment horizontal="center"/>
    </xf>
    <xf numFmtId="0" fontId="968" fillId="2" borderId="5" xfId="0" applyFont="1" applyBorder="1"/>
    <xf numFmtId="0" fontId="4" fillId="2" borderId="4" xfId="0" applyFont="1" applyBorder="1"/>
    <xf numFmtId="0" fontId="969" fillId="2" borderId="0" xfId="0" applyFont="1" applyBorder="1"/>
    <xf numFmtId="0" fontId="969" fillId="2" borderId="0" xfId="0" applyFont="1" applyBorder="1" applyAlignment="1">
      <alignment horizontal="center"/>
    </xf>
    <xf numFmtId="0" fontId="969" fillId="2" borderId="5" xfId="0" applyFont="1" applyBorder="1"/>
    <xf numFmtId="0" fontId="4" fillId="2" borderId="4" xfId="0" applyFont="1" applyBorder="1"/>
    <xf numFmtId="0" fontId="970" fillId="2" borderId="0" xfId="0" applyFont="1" applyBorder="1"/>
    <xf numFmtId="0" fontId="970" fillId="2" borderId="0" xfId="0" applyFont="1" applyBorder="1" applyAlignment="1">
      <alignment horizontal="center"/>
    </xf>
    <xf numFmtId="0" fontId="970" fillId="2" borderId="5" xfId="0" applyFont="1" applyBorder="1"/>
    <xf numFmtId="0" fontId="4" fillId="2" borderId="4" xfId="0" applyFont="1" applyBorder="1"/>
    <xf numFmtId="0" fontId="971" fillId="2" borderId="0" xfId="0" applyFont="1" applyBorder="1"/>
    <xf numFmtId="0" fontId="971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971" fillId="2" borderId="5" xfId="0" applyFont="1" applyBorder="1"/>
    <xf numFmtId="0" fontId="4" fillId="2" borderId="4" xfId="0" applyFont="1" applyBorder="1"/>
    <xf numFmtId="0" fontId="972" fillId="2" borderId="0" xfId="0" applyFont="1" applyBorder="1"/>
    <xf numFmtId="0" fontId="972" fillId="2" borderId="0" xfId="0" applyFont="1" applyBorder="1" applyAlignment="1">
      <alignment horizontal="center"/>
    </xf>
    <xf numFmtId="0" fontId="4" fillId="2" borderId="0" xfId="0" applyFont="1" applyBorder="1"/>
    <xf numFmtId="0" fontId="972" fillId="2" borderId="5" xfId="0" applyFont="1" applyBorder="1"/>
    <xf numFmtId="0" fontId="4" fillId="2" borderId="4" xfId="0" applyFont="1" applyBorder="1"/>
    <xf numFmtId="0" fontId="973" fillId="2" borderId="0" xfId="0" applyFont="1" applyBorder="1"/>
    <xf numFmtId="0" fontId="973" fillId="2" borderId="0" xfId="0" applyFont="1" applyBorder="1" applyAlignment="1">
      <alignment horizontal="center"/>
    </xf>
    <xf numFmtId="0" fontId="973" fillId="2" borderId="5" xfId="0" applyFont="1" applyBorder="1"/>
    <xf numFmtId="0" fontId="4" fillId="2" borderId="4" xfId="0" applyFont="1" applyBorder="1"/>
    <xf numFmtId="0" fontId="974" fillId="2" borderId="0" xfId="0" applyFont="1" applyBorder="1"/>
    <xf numFmtId="0" fontId="974" fillId="2" borderId="0" xfId="0" applyFont="1" applyBorder="1" applyAlignment="1">
      <alignment horizontal="center"/>
    </xf>
    <xf numFmtId="0" fontId="974" fillId="2" borderId="6" xfId="0" applyFont="1" applyBorder="1" applyAlignment="1">
      <alignment horizontal="center"/>
    </xf>
    <xf numFmtId="0" fontId="974" fillId="2" borderId="3" xfId="0" applyFont="1" applyBorder="1" applyAlignment="1">
      <alignment horizontal="center" wrapText="1"/>
    </xf>
    <xf numFmtId="0" fontId="974" fillId="2" borderId="5" xfId="0" applyFont="1" applyBorder="1"/>
    <xf numFmtId="0" fontId="975" fillId="2" borderId="4" xfId="0" applyFont="1" applyBorder="1"/>
    <xf numFmtId="0" fontId="975" fillId="2" borderId="0" xfId="0" applyFont="1" applyBorder="1"/>
    <xf numFmtId="0" fontId="975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975" fillId="2" borderId="5" xfId="0" applyFont="1" applyBorder="1"/>
    <xf numFmtId="0" fontId="976" fillId="2" borderId="4" xfId="0" applyFont="1" applyBorder="1"/>
    <xf numFmtId="0" fontId="976" fillId="2" borderId="0" xfId="0" applyFont="1" applyBorder="1"/>
    <xf numFmtId="0" fontId="976" fillId="2" borderId="0" xfId="0" applyFont="1" applyBorder="1" applyAlignment="1">
      <alignment horizontal="center"/>
    </xf>
    <xf numFmtId="0" fontId="976" fillId="2" borderId="7" xfId="0" applyFont="1" applyBorder="1"/>
    <xf numFmtId="0" fontId="976" fillId="2" borderId="5" xfId="0" applyFont="1" applyBorder="1"/>
    <xf numFmtId="0" fontId="977" fillId="2" borderId="4" xfId="0" applyFont="1" applyBorder="1"/>
    <xf numFmtId="0" fontId="977" fillId="2" borderId="0" xfId="0" applyFont="1" applyBorder="1"/>
    <xf numFmtId="0" fontId="97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977" fillId="2" borderId="5" xfId="0" applyFont="1" applyBorder="1"/>
    <xf numFmtId="0" fontId="978" fillId="2" borderId="4" xfId="0" applyFont="1" applyBorder="1"/>
    <xf numFmtId="0" fontId="978" fillId="2" borderId="0" xfId="0" applyFont="1" applyBorder="1"/>
    <xf numFmtId="0" fontId="978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978" fillId="2" borderId="5" xfId="0" applyFont="1" applyBorder="1"/>
    <xf numFmtId="0" fontId="979" fillId="2" borderId="4" xfId="0" applyFont="1" applyBorder="1"/>
    <xf numFmtId="0" fontId="979" fillId="2" borderId="0" xfId="0" applyFont="1" applyBorder="1"/>
    <xf numFmtId="0" fontId="979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979" fillId="2" borderId="7" xfId="0" applyFont="1" applyBorder="1" applyAlignment="1">
      <alignment horizontal="center" vertical="center"/>
    </xf>
    <xf numFmtId="2" fontId="979" fillId="2" borderId="5" xfId="0" applyNumberFormat="1" applyFont="1" applyBorder="1" applyAlignment="1">
      <alignment horizontal="center"/>
    </xf>
    <xf numFmtId="0" fontId="979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980" fillId="2" borderId="4" xfId="0" applyFont="1" applyBorder="1"/>
    <xf numFmtId="0" fontId="980" fillId="2" borderId="0" xfId="0" applyFont="1" applyBorder="1"/>
    <xf numFmtId="0" fontId="980" fillId="2" borderId="0" xfId="0" applyFont="1" applyBorder="1" applyAlignment="1">
      <alignment horizontal="center"/>
    </xf>
    <xf numFmtId="0" fontId="980" fillId="2" borderId="9" xfId="0" applyFont="1" applyBorder="1" applyAlignment="1">
      <alignment horizontal="center"/>
    </xf>
    <xf numFmtId="0" fontId="980" fillId="2" borderId="10" xfId="0" applyFont="1" applyBorder="1" applyAlignment="1">
      <alignment horizontal="center"/>
    </xf>
    <xf numFmtId="0" fontId="980" fillId="2" borderId="5" xfId="0" applyFont="1" applyBorder="1"/>
    <xf numFmtId="0" fontId="4" fillId="2" borderId="4" xfId="0" applyFont="1" applyBorder="1"/>
    <xf numFmtId="0" fontId="981" fillId="2" borderId="0" xfId="0" applyFont="1" applyBorder="1"/>
    <xf numFmtId="0" fontId="4" fillId="2" borderId="0" xfId="0" applyFont="1" applyBorder="1" applyAlignment="1">
      <alignment horizontal="center"/>
    </xf>
    <xf numFmtId="0" fontId="981" fillId="2" borderId="0" xfId="0" applyFont="1" applyBorder="1" applyAlignment="1">
      <alignment horizontal="center"/>
    </xf>
    <xf numFmtId="0" fontId="981" fillId="2" borderId="9" xfId="0" applyFont="1" applyBorder="1"/>
    <xf numFmtId="0" fontId="981" fillId="2" borderId="10" xfId="0" applyFont="1" applyBorder="1"/>
    <xf numFmtId="0" fontId="981" fillId="2" borderId="5" xfId="0" applyFont="1" applyBorder="1"/>
    <xf numFmtId="0" fontId="982" fillId="2" borderId="4" xfId="0" applyFont="1" applyBorder="1"/>
    <xf numFmtId="0" fontId="982" fillId="2" borderId="0" xfId="0" applyFont="1" applyBorder="1"/>
    <xf numFmtId="0" fontId="982" fillId="2" borderId="0" xfId="0" applyFont="1" applyBorder="1" applyAlignment="1">
      <alignment horizontal="center"/>
    </xf>
    <xf numFmtId="0" fontId="982" fillId="2" borderId="5" xfId="0" applyFont="1" applyBorder="1"/>
    <xf numFmtId="0" fontId="4" fillId="2" borderId="4" xfId="0" applyFont="1" applyBorder="1"/>
    <xf numFmtId="0" fontId="983" fillId="2" borderId="0" xfId="0" applyFont="1" applyBorder="1"/>
    <xf numFmtId="0" fontId="983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983" fillId="2" borderId="5" xfId="0" applyFont="1" applyBorder="1"/>
    <xf numFmtId="0" fontId="985" fillId="2" borderId="4" xfId="0" applyFont="1" applyBorder="1"/>
    <xf numFmtId="0" fontId="985" fillId="2" borderId="0" xfId="0" applyFont="1" applyBorder="1"/>
    <xf numFmtId="0" fontId="985" fillId="2" borderId="0" xfId="0" applyFont="1" applyBorder="1" applyAlignment="1">
      <alignment horizontal="center"/>
    </xf>
    <xf numFmtId="0" fontId="984" fillId="2" borderId="0" xfId="0" applyFont="1" applyBorder="1" applyAlignment="1">
      <alignment horizontal="center"/>
    </xf>
    <xf numFmtId="0" fontId="985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986" fillId="2" borderId="0" xfId="0" applyFont="1" applyBorder="1"/>
    <xf numFmtId="0" fontId="986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987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988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8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8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9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9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9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91" fillId="2" borderId="5" xfId="0" applyFont="1" applyBorder="1"/>
    <xf numFmtId="1" fontId="991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9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99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9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99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9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99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9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9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9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9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9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9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9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9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9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9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0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0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0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0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0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0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0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0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0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0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0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0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0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0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0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0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0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0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0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0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1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1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1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11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1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1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1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1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1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1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1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15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1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1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1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17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1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1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1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01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2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20" fillId="2" borderId="5" xfId="0" applyFont="1" applyBorder="1"/>
    <xf numFmtId="0" fontId="4" fillId="2" borderId="4" xfId="0" applyFont="1" applyBorder="1"/>
    <xf numFmtId="0" fontId="1021" fillId="2" borderId="0" xfId="0" applyFont="1" applyBorder="1"/>
    <xf numFmtId="0" fontId="1021" fillId="2" borderId="0" xfId="0" applyFont="1" applyBorder="1" applyAlignment="1">
      <alignment horizontal="center"/>
    </xf>
    <xf numFmtId="1" fontId="1021" fillId="2" borderId="0" xfId="0" applyNumberFormat="1" applyFont="1" applyBorder="1"/>
    <xf numFmtId="0" fontId="1021" fillId="2" borderId="5" xfId="0" applyFont="1" applyBorder="1"/>
    <xf numFmtId="0" fontId="1022" fillId="2" borderId="4" xfId="0" applyFont="1" applyBorder="1"/>
    <xf numFmtId="0" fontId="1022" fillId="2" borderId="0" xfId="0" applyFont="1" applyBorder="1"/>
    <xf numFmtId="0" fontId="1022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1022" fillId="2" borderId="5" xfId="0" applyFont="1" applyBorder="1"/>
    <xf numFmtId="0" fontId="8" fillId="2" borderId="4" xfId="0" applyFont="1" applyBorder="1"/>
    <xf numFmtId="0" fontId="1023" fillId="2" borderId="0" xfId="0" applyFont="1" applyBorder="1"/>
    <xf numFmtId="0" fontId="1023" fillId="2" borderId="0" xfId="0" applyFont="1" applyBorder="1" applyAlignment="1">
      <alignment horizontal="center"/>
    </xf>
    <xf numFmtId="1" fontId="1023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023" fillId="2" borderId="5" xfId="0" applyFont="1" applyBorder="1"/>
    <xf numFmtId="0" fontId="1024" fillId="2" borderId="4" xfId="0" applyFont="1" applyBorder="1" applyAlignment="1">
      <alignment horizontal="center"/>
    </xf>
    <xf numFmtId="0" fontId="1024" fillId="2" borderId="0" xfId="0" applyFont="1" applyBorder="1" applyAlignment="1">
      <alignment horizontal="center"/>
    </xf>
    <xf numFmtId="0" fontId="1024" fillId="2" borderId="0" xfId="0" applyFont="1" applyBorder="1"/>
    <xf numFmtId="0" fontId="1024" fillId="2" borderId="5" xfId="0" applyFont="1" applyBorder="1"/>
    <xf numFmtId="0" fontId="8" fillId="2" borderId="4" xfId="0" applyFont="1" applyBorder="1"/>
    <xf numFmtId="0" fontId="1025" fillId="2" borderId="0" xfId="0" applyFont="1" applyBorder="1"/>
    <xf numFmtId="0" fontId="1025" fillId="2" borderId="0" xfId="0" applyFont="1" applyBorder="1" applyAlignment="1">
      <alignment horizontal="center"/>
    </xf>
    <xf numFmtId="1" fontId="1025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025" fillId="2" borderId="5" xfId="0" applyFont="1" applyBorder="1"/>
    <xf numFmtId="0" fontId="1026" fillId="2" borderId="4" xfId="0" applyFont="1" applyBorder="1"/>
    <xf numFmtId="0" fontId="1026" fillId="2" borderId="0" xfId="0" applyFont="1" applyBorder="1"/>
    <xf numFmtId="0" fontId="1026" fillId="2" borderId="0" xfId="0" applyFont="1" applyBorder="1" applyAlignment="1">
      <alignment horizontal="center"/>
    </xf>
    <xf numFmtId="1" fontId="1026" fillId="2" borderId="0" xfId="0" applyNumberFormat="1" applyFont="1" applyBorder="1"/>
    <xf numFmtId="0" fontId="1026" fillId="2" borderId="5" xfId="0" applyFont="1" applyBorder="1"/>
    <xf numFmtId="0" fontId="1027" fillId="2" borderId="4" xfId="0" applyFont="1" applyBorder="1"/>
    <xf numFmtId="0" fontId="1027" fillId="2" borderId="0" xfId="0" applyFont="1" applyBorder="1"/>
    <xf numFmtId="0" fontId="1027" fillId="2" borderId="0" xfId="0" applyFont="1" applyBorder="1" applyAlignment="1">
      <alignment horizontal="center"/>
    </xf>
    <xf numFmtId="1" fontId="1027" fillId="2" borderId="0" xfId="0" applyNumberFormat="1" applyFont="1" applyBorder="1"/>
    <xf numFmtId="0" fontId="1027" fillId="2" borderId="5" xfId="0" applyFont="1" applyBorder="1"/>
    <xf numFmtId="0" fontId="1028" fillId="2" borderId="4" xfId="0" applyFont="1" applyBorder="1"/>
    <xf numFmtId="0" fontId="1028" fillId="2" borderId="0" xfId="0" applyFont="1" applyBorder="1"/>
    <xf numFmtId="0" fontId="1028" fillId="2" borderId="0" xfId="0" applyFont="1" applyBorder="1" applyAlignment="1">
      <alignment horizontal="center"/>
    </xf>
    <xf numFmtId="1" fontId="1028" fillId="2" borderId="0" xfId="0" applyNumberFormat="1" applyFont="1" applyBorder="1"/>
    <xf numFmtId="0" fontId="1028" fillId="2" borderId="5" xfId="0" applyFont="1" applyBorder="1"/>
    <xf numFmtId="0" fontId="1029" fillId="2" borderId="11" xfId="0" applyFont="1" applyBorder="1"/>
    <xf numFmtId="0" fontId="1029" fillId="2" borderId="12" xfId="0" applyFont="1" applyBorder="1"/>
    <xf numFmtId="0" fontId="1029" fillId="2" borderId="12" xfId="0" applyFont="1" applyBorder="1" applyAlignment="1">
      <alignment horizontal="center"/>
    </xf>
    <xf numFmtId="1" fontId="1029" fillId="2" borderId="12" xfId="0" applyNumberFormat="1" applyFont="1" applyBorder="1"/>
    <xf numFmtId="0" fontId="1029" fillId="2" borderId="10" xfId="0" applyFont="1" applyBorder="1"/>
    <xf numFmtId="1" fontId="1030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1031" fillId="2" borderId="0" xfId="0" applyNumberFormat="1" applyFont="1"/>
    <xf numFmtId="1" fontId="1032" fillId="2" borderId="0" xfId="0" applyNumberFormat="1" applyFont="1"/>
    <xf numFmtId="1" fontId="1033" fillId="2" borderId="0" xfId="0" applyNumberFormat="1" applyFont="1"/>
    <xf numFmtId="1" fontId="1034" fillId="2" borderId="0" xfId="0" applyNumberFormat="1" applyFont="1"/>
    <xf numFmtId="1" fontId="1035" fillId="2" borderId="0" xfId="0" applyNumberFormat="1" applyFont="1"/>
    <xf numFmtId="1" fontId="1036" fillId="2" borderId="0" xfId="0" applyNumberFormat="1" applyFont="1"/>
    <xf numFmtId="1" fontId="1037" fillId="2" borderId="0" xfId="0" applyNumberFormat="1" applyFont="1"/>
    <xf numFmtId="1" fontId="1038" fillId="2" borderId="0" xfId="0" applyNumberFormat="1" applyFont="1"/>
    <xf numFmtId="1" fontId="1039" fillId="2" borderId="0" xfId="0" applyNumberFormat="1" applyFont="1"/>
    <xf numFmtId="1" fontId="1040" fillId="2" borderId="0" xfId="0" applyNumberFormat="1" applyFont="1"/>
    <xf numFmtId="1" fontId="1041" fillId="2" borderId="0" xfId="0" applyNumberFormat="1" applyFont="1"/>
    <xf numFmtId="1" fontId="1042" fillId="2" borderId="0" xfId="0" applyNumberFormat="1" applyFont="1"/>
    <xf numFmtId="1" fontId="1043" fillId="2" borderId="0" xfId="0" applyNumberFormat="1" applyFont="1"/>
    <xf numFmtId="1" fontId="1044" fillId="2" borderId="0" xfId="0" applyNumberFormat="1" applyFont="1"/>
    <xf numFmtId="1" fontId="1045" fillId="2" borderId="0" xfId="0" applyNumberFormat="1" applyFont="1"/>
    <xf numFmtId="1" fontId="1046" fillId="2" borderId="0" xfId="0" applyNumberFormat="1" applyFont="1"/>
    <xf numFmtId="1" fontId="1047" fillId="2" borderId="0" xfId="0" applyNumberFormat="1" applyFont="1"/>
    <xf numFmtId="1" fontId="1048" fillId="2" borderId="0" xfId="0" applyNumberFormat="1" applyFont="1"/>
    <xf numFmtId="1" fontId="1049" fillId="2" borderId="0" xfId="0" applyNumberFormat="1" applyFont="1"/>
    <xf numFmtId="1" fontId="1050" fillId="2" borderId="0" xfId="0" applyNumberFormat="1" applyFont="1"/>
    <xf numFmtId="1" fontId="1051" fillId="2" borderId="0" xfId="0" applyNumberFormat="1" applyFont="1"/>
    <xf numFmtId="1" fontId="1052" fillId="2" borderId="0" xfId="0" applyNumberFormat="1" applyFont="1"/>
    <xf numFmtId="0" fontId="1052" fillId="2" borderId="0" xfId="0" applyFont="1"/>
    <xf numFmtId="1" fontId="1053" fillId="2" borderId="0" xfId="0" applyNumberFormat="1" applyFont="1"/>
    <xf numFmtId="1" fontId="1054" fillId="2" borderId="0" xfId="0" applyNumberFormat="1" applyFont="1"/>
    <xf numFmtId="1" fontId="1055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1056" fillId="2" borderId="1" xfId="0" applyFont="1" applyBorder="1"/>
    <xf numFmtId="0" fontId="1056" fillId="2" borderId="2" xfId="0" applyFont="1" applyBorder="1"/>
    <xf numFmtId="0" fontId="1056" fillId="2" borderId="2" xfId="0" applyFont="1" applyBorder="1" applyAlignment="1">
      <alignment horizontal="center"/>
    </xf>
    <xf numFmtId="0" fontId="1056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05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058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1059" fillId="2" borderId="0" xfId="0" applyFont="1" applyBorder="1" applyAlignment="1">
      <alignment horizontal="left"/>
    </xf>
    <xf numFmtId="0" fontId="1059" fillId="2" borderId="0" xfId="0" applyFont="1" applyBorder="1"/>
    <xf numFmtId="0" fontId="1059" fillId="2" borderId="5" xfId="0" applyFont="1" applyBorder="1"/>
    <xf numFmtId="0" fontId="4" fillId="2" borderId="4" xfId="0" applyFont="1" applyBorder="1"/>
    <xf numFmtId="0" fontId="1060" fillId="2" borderId="0" xfId="0" applyFont="1" applyBorder="1"/>
    <xf numFmtId="0" fontId="1060" fillId="2" borderId="0" xfId="0" applyFont="1" applyBorder="1" applyAlignment="1">
      <alignment horizontal="center"/>
    </xf>
    <xf numFmtId="0" fontId="1060" fillId="2" borderId="5" xfId="0" applyFont="1" applyBorder="1"/>
    <xf numFmtId="0" fontId="4" fillId="2" borderId="4" xfId="0" applyFont="1" applyBorder="1"/>
    <xf numFmtId="0" fontId="1061" fillId="2" borderId="0" xfId="0" applyFont="1" applyBorder="1"/>
    <xf numFmtId="0" fontId="1061" fillId="2" borderId="0" xfId="0" applyFont="1" applyBorder="1" applyAlignment="1">
      <alignment horizontal="center"/>
    </xf>
    <xf numFmtId="0" fontId="1061" fillId="2" borderId="5" xfId="0" applyFont="1" applyBorder="1"/>
    <xf numFmtId="0" fontId="4" fillId="2" borderId="4" xfId="0" applyFont="1" applyBorder="1"/>
    <xf numFmtId="0" fontId="1062" fillId="2" borderId="0" xfId="0" applyFont="1" applyBorder="1"/>
    <xf numFmtId="0" fontId="1062" fillId="2" borderId="0" xfId="0" applyFont="1" applyBorder="1" applyAlignment="1">
      <alignment horizontal="center"/>
    </xf>
    <xf numFmtId="0" fontId="1062" fillId="2" borderId="5" xfId="0" applyFont="1" applyBorder="1"/>
    <xf numFmtId="0" fontId="4" fillId="2" borderId="4" xfId="0" applyFont="1" applyBorder="1"/>
    <xf numFmtId="0" fontId="1063" fillId="2" borderId="0" xfId="0" applyFont="1" applyBorder="1"/>
    <xf numFmtId="0" fontId="1063" fillId="2" borderId="0" xfId="0" applyFont="1" applyBorder="1" applyAlignment="1">
      <alignment horizontal="center"/>
    </xf>
    <xf numFmtId="0" fontId="1063" fillId="2" borderId="5" xfId="0" applyFont="1" applyBorder="1"/>
    <xf numFmtId="0" fontId="4" fillId="2" borderId="4" xfId="0" applyFont="1" applyBorder="1"/>
    <xf numFmtId="0" fontId="1064" fillId="2" borderId="0" xfId="0" applyFont="1" applyBorder="1"/>
    <xf numFmtId="0" fontId="1064" fillId="2" borderId="0" xfId="0" applyFont="1" applyBorder="1" applyAlignment="1">
      <alignment horizontal="center"/>
    </xf>
    <xf numFmtId="0" fontId="1064" fillId="2" borderId="5" xfId="0" applyFont="1" applyBorder="1"/>
    <xf numFmtId="0" fontId="4" fillId="2" borderId="4" xfId="0" applyFont="1" applyBorder="1"/>
    <xf numFmtId="0" fontId="1065" fillId="2" borderId="0" xfId="0" applyFont="1" applyBorder="1"/>
    <xf numFmtId="0" fontId="1065" fillId="2" borderId="0" xfId="0" applyFont="1" applyBorder="1" applyAlignment="1">
      <alignment horizontal="center"/>
    </xf>
    <xf numFmtId="0" fontId="1065" fillId="2" borderId="5" xfId="0" applyFont="1" applyBorder="1"/>
    <xf numFmtId="0" fontId="4" fillId="2" borderId="4" xfId="0" applyFont="1" applyBorder="1"/>
    <xf numFmtId="0" fontId="1066" fillId="2" borderId="0" xfId="0" applyFont="1" applyBorder="1"/>
    <xf numFmtId="0" fontId="1066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1066" fillId="2" borderId="5" xfId="0" applyFont="1" applyBorder="1"/>
    <xf numFmtId="0" fontId="4" fillId="2" borderId="4" xfId="0" applyFont="1" applyBorder="1"/>
    <xf numFmtId="0" fontId="1067" fillId="2" borderId="0" xfId="0" applyFont="1" applyBorder="1"/>
    <xf numFmtId="0" fontId="1067" fillId="2" borderId="0" xfId="0" applyFont="1" applyBorder="1" applyAlignment="1">
      <alignment horizontal="center"/>
    </xf>
    <xf numFmtId="0" fontId="4" fillId="2" borderId="0" xfId="0" applyFont="1" applyBorder="1"/>
    <xf numFmtId="0" fontId="1067" fillId="2" borderId="5" xfId="0" applyFont="1" applyBorder="1"/>
    <xf numFmtId="0" fontId="4" fillId="2" borderId="4" xfId="0" applyFont="1" applyBorder="1"/>
    <xf numFmtId="0" fontId="1068" fillId="2" borderId="0" xfId="0" applyFont="1" applyBorder="1"/>
    <xf numFmtId="0" fontId="1068" fillId="2" borderId="0" xfId="0" applyFont="1" applyBorder="1" applyAlignment="1">
      <alignment horizontal="center"/>
    </xf>
    <xf numFmtId="0" fontId="1068" fillId="2" borderId="5" xfId="0" applyFont="1" applyBorder="1"/>
    <xf numFmtId="0" fontId="4" fillId="2" borderId="4" xfId="0" applyFont="1" applyBorder="1"/>
    <xf numFmtId="0" fontId="1069" fillId="2" borderId="0" xfId="0" applyFont="1" applyBorder="1"/>
    <xf numFmtId="0" fontId="1069" fillId="2" borderId="0" xfId="0" applyFont="1" applyBorder="1" applyAlignment="1">
      <alignment horizontal="center"/>
    </xf>
    <xf numFmtId="0" fontId="1069" fillId="2" borderId="6" xfId="0" applyFont="1" applyBorder="1" applyAlignment="1">
      <alignment horizontal="center"/>
    </xf>
    <xf numFmtId="0" fontId="1069" fillId="2" borderId="3" xfId="0" applyFont="1" applyBorder="1" applyAlignment="1">
      <alignment horizontal="center" wrapText="1"/>
    </xf>
    <xf numFmtId="0" fontId="1069" fillId="2" borderId="5" xfId="0" applyFont="1" applyBorder="1"/>
    <xf numFmtId="0" fontId="1070" fillId="2" borderId="4" xfId="0" applyFont="1" applyBorder="1"/>
    <xf numFmtId="0" fontId="1070" fillId="2" borderId="0" xfId="0" applyFont="1" applyBorder="1"/>
    <xf numFmtId="0" fontId="1070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1070" fillId="2" borderId="5" xfId="0" applyFont="1" applyBorder="1"/>
    <xf numFmtId="0" fontId="1071" fillId="2" borderId="4" xfId="0" applyFont="1" applyBorder="1"/>
    <xf numFmtId="0" fontId="1071" fillId="2" borderId="0" xfId="0" applyFont="1" applyBorder="1"/>
    <xf numFmtId="0" fontId="1071" fillId="2" borderId="0" xfId="0" applyFont="1" applyBorder="1" applyAlignment="1">
      <alignment horizontal="center"/>
    </xf>
    <xf numFmtId="0" fontId="1071" fillId="2" borderId="7" xfId="0" applyFont="1" applyBorder="1"/>
    <xf numFmtId="0" fontId="1071" fillId="2" borderId="5" xfId="0" applyFont="1" applyBorder="1"/>
    <xf numFmtId="0" fontId="1072" fillId="2" borderId="4" xfId="0" applyFont="1" applyBorder="1"/>
    <xf numFmtId="0" fontId="1072" fillId="2" borderId="0" xfId="0" applyFont="1" applyBorder="1"/>
    <xf numFmtId="0" fontId="107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072" fillId="2" borderId="5" xfId="0" applyFont="1" applyBorder="1"/>
    <xf numFmtId="0" fontId="1073" fillId="2" borderId="4" xfId="0" applyFont="1" applyBorder="1"/>
    <xf numFmtId="0" fontId="1073" fillId="2" borderId="0" xfId="0" applyFont="1" applyBorder="1"/>
    <xf numFmtId="0" fontId="1073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073" fillId="2" borderId="5" xfId="0" applyFont="1" applyBorder="1"/>
    <xf numFmtId="0" fontId="1074" fillId="2" borderId="4" xfId="0" applyFont="1" applyBorder="1"/>
    <xf numFmtId="0" fontId="1074" fillId="2" borderId="0" xfId="0" applyFont="1" applyBorder="1"/>
    <xf numFmtId="0" fontId="1074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1074" fillId="2" borderId="7" xfId="0" applyFont="1" applyBorder="1" applyAlignment="1">
      <alignment horizontal="center" vertical="center"/>
    </xf>
    <xf numFmtId="2" fontId="1074" fillId="2" borderId="5" xfId="0" applyNumberFormat="1" applyFont="1" applyBorder="1" applyAlignment="1">
      <alignment horizontal="center"/>
    </xf>
    <xf numFmtId="0" fontId="1074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1075" fillId="2" borderId="4" xfId="0" applyFont="1" applyBorder="1"/>
    <xf numFmtId="0" fontId="1075" fillId="2" borderId="0" xfId="0" applyFont="1" applyBorder="1"/>
    <xf numFmtId="0" fontId="1075" fillId="2" borderId="0" xfId="0" applyFont="1" applyBorder="1" applyAlignment="1">
      <alignment horizontal="center"/>
    </xf>
    <xf numFmtId="0" fontId="1075" fillId="2" borderId="9" xfId="0" applyFont="1" applyBorder="1" applyAlignment="1">
      <alignment horizontal="center"/>
    </xf>
    <xf numFmtId="0" fontId="1075" fillId="2" borderId="10" xfId="0" applyFont="1" applyBorder="1" applyAlignment="1">
      <alignment horizontal="center"/>
    </xf>
    <xf numFmtId="0" fontId="1075" fillId="2" borderId="5" xfId="0" applyFont="1" applyBorder="1"/>
    <xf numFmtId="0" fontId="4" fillId="2" borderId="4" xfId="0" applyFont="1" applyBorder="1"/>
    <xf numFmtId="0" fontId="1076" fillId="2" borderId="0" xfId="0" applyFont="1" applyBorder="1"/>
    <xf numFmtId="0" fontId="4" fillId="2" borderId="0" xfId="0" applyFont="1" applyBorder="1" applyAlignment="1">
      <alignment horizontal="center"/>
    </xf>
    <xf numFmtId="0" fontId="1076" fillId="2" borderId="0" xfId="0" applyFont="1" applyBorder="1" applyAlignment="1">
      <alignment horizontal="center"/>
    </xf>
    <xf numFmtId="0" fontId="1076" fillId="2" borderId="9" xfId="0" applyFont="1" applyBorder="1"/>
    <xf numFmtId="0" fontId="1076" fillId="2" borderId="10" xfId="0" applyFont="1" applyBorder="1"/>
    <xf numFmtId="0" fontId="1076" fillId="2" borderId="5" xfId="0" applyFont="1" applyBorder="1"/>
    <xf numFmtId="0" fontId="1077" fillId="2" borderId="4" xfId="0" applyFont="1" applyBorder="1"/>
    <xf numFmtId="0" fontId="1077" fillId="2" borderId="0" xfId="0" applyFont="1" applyBorder="1"/>
    <xf numFmtId="0" fontId="1077" fillId="2" borderId="0" xfId="0" applyFont="1" applyBorder="1" applyAlignment="1">
      <alignment horizontal="center"/>
    </xf>
    <xf numFmtId="0" fontId="1077" fillId="2" borderId="5" xfId="0" applyFont="1" applyBorder="1"/>
    <xf numFmtId="0" fontId="4" fillId="2" borderId="4" xfId="0" applyFont="1" applyBorder="1"/>
    <xf numFmtId="0" fontId="1078" fillId="2" borderId="0" xfId="0" applyFont="1" applyBorder="1"/>
    <xf numFmtId="0" fontId="1078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1078" fillId="2" borderId="5" xfId="0" applyFont="1" applyBorder="1"/>
    <xf numFmtId="0" fontId="1080" fillId="2" borderId="4" xfId="0" applyFont="1" applyBorder="1"/>
    <xf numFmtId="0" fontId="1080" fillId="2" borderId="0" xfId="0" applyFont="1" applyBorder="1"/>
    <xf numFmtId="0" fontId="1080" fillId="2" borderId="0" xfId="0" applyFont="1" applyBorder="1" applyAlignment="1">
      <alignment horizontal="center"/>
    </xf>
    <xf numFmtId="0" fontId="1079" fillId="2" borderId="0" xfId="0" applyFont="1" applyBorder="1" applyAlignment="1">
      <alignment horizontal="center"/>
    </xf>
    <xf numFmtId="0" fontId="1080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1081" fillId="2" borderId="0" xfId="0" applyFont="1" applyBorder="1"/>
    <xf numFmtId="0" fontId="1081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1082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1083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8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8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8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8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8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86" fillId="2" borderId="5" xfId="0" applyFont="1" applyBorder="1"/>
    <xf numFmtId="1" fontId="1086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8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08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8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08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8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08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9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9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9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9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9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9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9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9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9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9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9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9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9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9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9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9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9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9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9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9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0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0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0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0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0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0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0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0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0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0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0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0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0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06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0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0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0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0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0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0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1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1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1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1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1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12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1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1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1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11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1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15" fillId="2" borderId="5" xfId="0" applyFont="1" applyBorder="1"/>
    <xf numFmtId="0" fontId="4" fillId="2" borderId="4" xfId="0" applyFont="1" applyBorder="1"/>
    <xf numFmtId="0" fontId="1116" fillId="2" borderId="0" xfId="0" applyFont="1" applyBorder="1"/>
    <xf numFmtId="0" fontId="1116" fillId="2" borderId="0" xfId="0" applyFont="1" applyBorder="1" applyAlignment="1">
      <alignment horizontal="center"/>
    </xf>
    <xf numFmtId="1" fontId="1116" fillId="2" borderId="0" xfId="0" applyNumberFormat="1" applyFont="1" applyBorder="1"/>
    <xf numFmtId="0" fontId="1116" fillId="2" borderId="5" xfId="0" applyFont="1" applyBorder="1"/>
    <xf numFmtId="0" fontId="1117" fillId="2" borderId="4" xfId="0" applyFont="1" applyBorder="1"/>
    <xf numFmtId="0" fontId="1117" fillId="2" borderId="0" xfId="0" applyFont="1" applyBorder="1"/>
    <xf numFmtId="0" fontId="1117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1117" fillId="2" borderId="5" xfId="0" applyFont="1" applyBorder="1"/>
    <xf numFmtId="0" fontId="8" fillId="2" borderId="4" xfId="0" applyFont="1" applyBorder="1"/>
    <xf numFmtId="0" fontId="1118" fillId="2" borderId="0" xfId="0" applyFont="1" applyBorder="1"/>
    <xf numFmtId="0" fontId="1118" fillId="2" borderId="0" xfId="0" applyFont="1" applyBorder="1" applyAlignment="1">
      <alignment horizontal="center"/>
    </xf>
    <xf numFmtId="1" fontId="1118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118" fillId="2" borderId="5" xfId="0" applyFont="1" applyBorder="1"/>
    <xf numFmtId="0" fontId="1119" fillId="2" borderId="4" xfId="0" applyFont="1" applyBorder="1" applyAlignment="1">
      <alignment horizontal="center"/>
    </xf>
    <xf numFmtId="0" fontId="1119" fillId="2" borderId="0" xfId="0" applyFont="1" applyBorder="1" applyAlignment="1">
      <alignment horizontal="center"/>
    </xf>
    <xf numFmtId="0" fontId="1119" fillId="2" borderId="0" xfId="0" applyFont="1" applyBorder="1"/>
    <xf numFmtId="0" fontId="1119" fillId="2" borderId="5" xfId="0" applyFont="1" applyBorder="1"/>
    <xf numFmtId="0" fontId="8" fillId="2" borderId="4" xfId="0" applyFont="1" applyBorder="1"/>
    <xf numFmtId="0" fontId="1120" fillId="2" borderId="0" xfId="0" applyFont="1" applyBorder="1"/>
    <xf numFmtId="0" fontId="1120" fillId="2" borderId="0" xfId="0" applyFont="1" applyBorder="1" applyAlignment="1">
      <alignment horizontal="center"/>
    </xf>
    <xf numFmtId="1" fontId="1120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120" fillId="2" borderId="5" xfId="0" applyFont="1" applyBorder="1"/>
    <xf numFmtId="0" fontId="1121" fillId="2" borderId="4" xfId="0" applyFont="1" applyBorder="1"/>
    <xf numFmtId="0" fontId="1121" fillId="2" borderId="0" xfId="0" applyFont="1" applyBorder="1"/>
    <xf numFmtId="0" fontId="1121" fillId="2" borderId="0" xfId="0" applyFont="1" applyBorder="1" applyAlignment="1">
      <alignment horizontal="center"/>
    </xf>
    <xf numFmtId="1" fontId="1121" fillId="2" borderId="0" xfId="0" applyNumberFormat="1" applyFont="1" applyBorder="1"/>
    <xf numFmtId="0" fontId="1121" fillId="2" borderId="5" xfId="0" applyFont="1" applyBorder="1"/>
    <xf numFmtId="0" fontId="1122" fillId="2" borderId="4" xfId="0" applyFont="1" applyBorder="1"/>
    <xf numFmtId="0" fontId="1122" fillId="2" borderId="0" xfId="0" applyFont="1" applyBorder="1"/>
    <xf numFmtId="0" fontId="1122" fillId="2" borderId="0" xfId="0" applyFont="1" applyBorder="1" applyAlignment="1">
      <alignment horizontal="center"/>
    </xf>
    <xf numFmtId="1" fontId="1122" fillId="2" borderId="0" xfId="0" applyNumberFormat="1" applyFont="1" applyBorder="1"/>
    <xf numFmtId="0" fontId="1122" fillId="2" borderId="5" xfId="0" applyFont="1" applyBorder="1"/>
    <xf numFmtId="0" fontId="1123" fillId="2" borderId="4" xfId="0" applyFont="1" applyBorder="1"/>
    <xf numFmtId="0" fontId="1123" fillId="2" borderId="0" xfId="0" applyFont="1" applyBorder="1"/>
    <xf numFmtId="0" fontId="1123" fillId="2" borderId="0" xfId="0" applyFont="1" applyBorder="1" applyAlignment="1">
      <alignment horizontal="center"/>
    </xf>
    <xf numFmtId="1" fontId="1123" fillId="2" borderId="0" xfId="0" applyNumberFormat="1" applyFont="1" applyBorder="1"/>
    <xf numFmtId="0" fontId="1123" fillId="2" borderId="5" xfId="0" applyFont="1" applyBorder="1"/>
    <xf numFmtId="0" fontId="1124" fillId="2" borderId="11" xfId="0" applyFont="1" applyBorder="1"/>
    <xf numFmtId="0" fontId="1124" fillId="2" borderId="12" xfId="0" applyFont="1" applyBorder="1"/>
    <xf numFmtId="0" fontId="1124" fillId="2" borderId="12" xfId="0" applyFont="1" applyBorder="1" applyAlignment="1">
      <alignment horizontal="center"/>
    </xf>
    <xf numFmtId="1" fontId="1124" fillId="2" borderId="12" xfId="0" applyNumberFormat="1" applyFont="1" applyBorder="1"/>
    <xf numFmtId="0" fontId="1124" fillId="2" borderId="10" xfId="0" applyFont="1" applyBorder="1"/>
    <xf numFmtId="1" fontId="1125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1126" fillId="2" borderId="0" xfId="0" applyNumberFormat="1" applyFont="1"/>
    <xf numFmtId="1" fontId="1127" fillId="2" borderId="0" xfId="0" applyNumberFormat="1" applyFont="1"/>
    <xf numFmtId="1" fontId="1128" fillId="2" borderId="0" xfId="0" applyNumberFormat="1" applyFont="1"/>
    <xf numFmtId="1" fontId="1129" fillId="2" borderId="0" xfId="0" applyNumberFormat="1" applyFont="1"/>
    <xf numFmtId="1" fontId="1130" fillId="2" borderId="0" xfId="0" applyNumberFormat="1" applyFont="1"/>
    <xf numFmtId="1" fontId="1131" fillId="2" borderId="0" xfId="0" applyNumberFormat="1" applyFont="1"/>
    <xf numFmtId="1" fontId="1132" fillId="2" borderId="0" xfId="0" applyNumberFormat="1" applyFont="1"/>
    <xf numFmtId="1" fontId="1133" fillId="2" borderId="0" xfId="0" applyNumberFormat="1" applyFont="1"/>
    <xf numFmtId="1" fontId="1134" fillId="2" borderId="0" xfId="0" applyNumberFormat="1" applyFont="1"/>
    <xf numFmtId="1" fontId="1135" fillId="2" borderId="0" xfId="0" applyNumberFormat="1" applyFont="1"/>
    <xf numFmtId="1" fontId="1136" fillId="2" borderId="0" xfId="0" applyNumberFormat="1" applyFont="1"/>
    <xf numFmtId="1" fontId="1137" fillId="2" borderId="0" xfId="0" applyNumberFormat="1" applyFont="1"/>
    <xf numFmtId="1" fontId="1138" fillId="2" borderId="0" xfId="0" applyNumberFormat="1" applyFont="1"/>
    <xf numFmtId="1" fontId="1139" fillId="2" borderId="0" xfId="0" applyNumberFormat="1" applyFont="1"/>
    <xf numFmtId="1" fontId="1140" fillId="2" borderId="0" xfId="0" applyNumberFormat="1" applyFont="1"/>
    <xf numFmtId="1" fontId="1141" fillId="2" borderId="0" xfId="0" applyNumberFormat="1" applyFont="1"/>
    <xf numFmtId="1" fontId="1142" fillId="2" borderId="0" xfId="0" applyNumberFormat="1" applyFont="1"/>
    <xf numFmtId="1" fontId="1143" fillId="2" borderId="0" xfId="0" applyNumberFormat="1" applyFont="1"/>
    <xf numFmtId="1" fontId="1144" fillId="2" borderId="0" xfId="0" applyNumberFormat="1" applyFont="1"/>
    <xf numFmtId="1" fontId="1145" fillId="2" borderId="0" xfId="0" applyNumberFormat="1" applyFont="1"/>
    <xf numFmtId="1" fontId="1146" fillId="2" borderId="0" xfId="0" applyNumberFormat="1" applyFont="1"/>
    <xf numFmtId="1" fontId="1147" fillId="2" borderId="0" xfId="0" applyNumberFormat="1" applyFont="1"/>
    <xf numFmtId="0" fontId="1147" fillId="2" borderId="0" xfId="0" applyFont="1"/>
    <xf numFmtId="1" fontId="1148" fillId="2" borderId="0" xfId="0" applyNumberFormat="1" applyFont="1"/>
    <xf numFmtId="1" fontId="1149" fillId="2" borderId="0" xfId="0" applyNumberFormat="1" applyFont="1"/>
    <xf numFmtId="1" fontId="1150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1151" fillId="2" borderId="1" xfId="0" applyFont="1" applyBorder="1"/>
    <xf numFmtId="0" fontId="1151" fillId="2" borderId="2" xfId="0" applyFont="1" applyBorder="1"/>
    <xf numFmtId="0" fontId="1151" fillId="2" borderId="2" xfId="0" applyFont="1" applyBorder="1" applyAlignment="1">
      <alignment horizontal="center"/>
    </xf>
    <xf numFmtId="0" fontId="1151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15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153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1154" fillId="2" borderId="0" xfId="0" applyFont="1" applyBorder="1" applyAlignment="1">
      <alignment horizontal="left"/>
    </xf>
    <xf numFmtId="0" fontId="1154" fillId="2" borderId="0" xfId="0" applyFont="1" applyBorder="1"/>
    <xf numFmtId="0" fontId="1154" fillId="2" borderId="5" xfId="0" applyFont="1" applyBorder="1"/>
    <xf numFmtId="0" fontId="4" fillId="2" borderId="4" xfId="0" applyFont="1" applyBorder="1"/>
    <xf numFmtId="0" fontId="1155" fillId="2" borderId="0" xfId="0" applyFont="1" applyBorder="1"/>
    <xf numFmtId="0" fontId="1155" fillId="2" borderId="0" xfId="0" applyFont="1" applyBorder="1" applyAlignment="1">
      <alignment horizontal="center"/>
    </xf>
    <xf numFmtId="0" fontId="1155" fillId="2" borderId="5" xfId="0" applyFont="1" applyBorder="1"/>
    <xf numFmtId="0" fontId="4" fillId="2" borderId="4" xfId="0" applyFont="1" applyBorder="1"/>
    <xf numFmtId="0" fontId="1156" fillId="2" borderId="0" xfId="0" applyFont="1" applyBorder="1"/>
    <xf numFmtId="0" fontId="1156" fillId="2" borderId="0" xfId="0" applyFont="1" applyBorder="1" applyAlignment="1">
      <alignment horizontal="center"/>
    </xf>
    <xf numFmtId="0" fontId="1156" fillId="2" borderId="5" xfId="0" applyFont="1" applyBorder="1"/>
    <xf numFmtId="0" fontId="4" fillId="2" borderId="4" xfId="0" applyFont="1" applyBorder="1"/>
    <xf numFmtId="0" fontId="1157" fillId="2" borderId="0" xfId="0" applyFont="1" applyBorder="1"/>
    <xf numFmtId="0" fontId="1157" fillId="2" borderId="0" xfId="0" applyFont="1" applyBorder="1" applyAlignment="1">
      <alignment horizontal="center"/>
    </xf>
    <xf numFmtId="0" fontId="1157" fillId="2" borderId="5" xfId="0" applyFont="1" applyBorder="1"/>
    <xf numFmtId="0" fontId="4" fillId="2" borderId="4" xfId="0" applyFont="1" applyBorder="1"/>
    <xf numFmtId="0" fontId="1158" fillId="2" borderId="0" xfId="0" applyFont="1" applyBorder="1"/>
    <xf numFmtId="0" fontId="1158" fillId="2" borderId="0" xfId="0" applyFont="1" applyBorder="1" applyAlignment="1">
      <alignment horizontal="center"/>
    </xf>
    <xf numFmtId="0" fontId="1158" fillId="2" borderId="5" xfId="0" applyFont="1" applyBorder="1"/>
    <xf numFmtId="0" fontId="4" fillId="2" borderId="4" xfId="0" applyFont="1" applyBorder="1"/>
    <xf numFmtId="0" fontId="1159" fillId="2" borderId="0" xfId="0" applyFont="1" applyBorder="1"/>
    <xf numFmtId="0" fontId="1159" fillId="2" borderId="0" xfId="0" applyFont="1" applyBorder="1" applyAlignment="1">
      <alignment horizontal="center"/>
    </xf>
    <xf numFmtId="0" fontId="1159" fillId="2" borderId="5" xfId="0" applyFont="1" applyBorder="1"/>
    <xf numFmtId="0" fontId="4" fillId="2" borderId="4" xfId="0" applyFont="1" applyBorder="1"/>
    <xf numFmtId="0" fontId="1160" fillId="2" borderId="0" xfId="0" applyFont="1" applyBorder="1"/>
    <xf numFmtId="0" fontId="1160" fillId="2" borderId="0" xfId="0" applyFont="1" applyBorder="1" applyAlignment="1">
      <alignment horizontal="center"/>
    </xf>
    <xf numFmtId="0" fontId="1160" fillId="2" borderId="5" xfId="0" applyFont="1" applyBorder="1"/>
    <xf numFmtId="0" fontId="4" fillId="2" borderId="4" xfId="0" applyFont="1" applyBorder="1"/>
    <xf numFmtId="0" fontId="1161" fillId="2" borderId="0" xfId="0" applyFont="1" applyBorder="1"/>
    <xf numFmtId="0" fontId="1161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1161" fillId="2" borderId="5" xfId="0" applyFont="1" applyBorder="1"/>
    <xf numFmtId="0" fontId="4" fillId="2" borderId="4" xfId="0" applyFont="1" applyBorder="1"/>
    <xf numFmtId="0" fontId="1162" fillId="2" borderId="0" xfId="0" applyFont="1" applyBorder="1"/>
    <xf numFmtId="0" fontId="1162" fillId="2" borderId="0" xfId="0" applyFont="1" applyBorder="1" applyAlignment="1">
      <alignment horizontal="center"/>
    </xf>
    <xf numFmtId="0" fontId="4" fillId="2" borderId="0" xfId="0" applyFont="1" applyBorder="1"/>
    <xf numFmtId="0" fontId="1162" fillId="2" borderId="5" xfId="0" applyFont="1" applyBorder="1"/>
    <xf numFmtId="0" fontId="4" fillId="2" borderId="4" xfId="0" applyFont="1" applyBorder="1"/>
    <xf numFmtId="0" fontId="1163" fillId="2" borderId="0" xfId="0" applyFont="1" applyBorder="1"/>
    <xf numFmtId="0" fontId="1163" fillId="2" borderId="0" xfId="0" applyFont="1" applyBorder="1" applyAlignment="1">
      <alignment horizontal="center"/>
    </xf>
    <xf numFmtId="0" fontId="1163" fillId="2" borderId="5" xfId="0" applyFont="1" applyBorder="1"/>
    <xf numFmtId="0" fontId="4" fillId="2" borderId="4" xfId="0" applyFont="1" applyBorder="1"/>
    <xf numFmtId="0" fontId="1164" fillId="2" borderId="0" xfId="0" applyFont="1" applyBorder="1"/>
    <xf numFmtId="0" fontId="1164" fillId="2" borderId="0" xfId="0" applyFont="1" applyBorder="1" applyAlignment="1">
      <alignment horizontal="center"/>
    </xf>
    <xf numFmtId="0" fontId="1164" fillId="2" borderId="6" xfId="0" applyFont="1" applyBorder="1" applyAlignment="1">
      <alignment horizontal="center"/>
    </xf>
    <xf numFmtId="0" fontId="1164" fillId="2" borderId="3" xfId="0" applyFont="1" applyBorder="1" applyAlignment="1">
      <alignment horizontal="center" wrapText="1"/>
    </xf>
    <xf numFmtId="0" fontId="1164" fillId="2" borderId="5" xfId="0" applyFont="1" applyBorder="1"/>
    <xf numFmtId="0" fontId="1165" fillId="2" borderId="4" xfId="0" applyFont="1" applyBorder="1"/>
    <xf numFmtId="0" fontId="1165" fillId="2" borderId="0" xfId="0" applyFont="1" applyBorder="1"/>
    <xf numFmtId="0" fontId="1165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1165" fillId="2" borderId="5" xfId="0" applyFont="1" applyBorder="1"/>
    <xf numFmtId="0" fontId="1166" fillId="2" borderId="4" xfId="0" applyFont="1" applyBorder="1"/>
    <xf numFmtId="0" fontId="1166" fillId="2" borderId="0" xfId="0" applyFont="1" applyBorder="1"/>
    <xf numFmtId="0" fontId="1166" fillId="2" borderId="0" xfId="0" applyFont="1" applyBorder="1" applyAlignment="1">
      <alignment horizontal="center"/>
    </xf>
    <xf numFmtId="0" fontId="1166" fillId="2" borderId="7" xfId="0" applyFont="1" applyBorder="1"/>
    <xf numFmtId="0" fontId="1166" fillId="2" borderId="5" xfId="0" applyFont="1" applyBorder="1"/>
    <xf numFmtId="0" fontId="1167" fillId="2" borderId="4" xfId="0" applyFont="1" applyBorder="1"/>
    <xf numFmtId="0" fontId="1167" fillId="2" borderId="0" xfId="0" applyFont="1" applyBorder="1"/>
    <xf numFmtId="0" fontId="116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167" fillId="2" borderId="5" xfId="0" applyFont="1" applyBorder="1"/>
    <xf numFmtId="0" fontId="1168" fillId="2" borderId="4" xfId="0" applyFont="1" applyBorder="1"/>
    <xf numFmtId="0" fontId="1168" fillId="2" borderId="0" xfId="0" applyFont="1" applyBorder="1"/>
    <xf numFmtId="0" fontId="1168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168" fillId="2" borderId="5" xfId="0" applyFont="1" applyBorder="1"/>
    <xf numFmtId="0" fontId="1169" fillId="2" borderId="4" xfId="0" applyFont="1" applyBorder="1"/>
    <xf numFmtId="0" fontId="1169" fillId="2" borderId="0" xfId="0" applyFont="1" applyBorder="1"/>
    <xf numFmtId="0" fontId="1169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1169" fillId="2" borderId="7" xfId="0" applyFont="1" applyBorder="1" applyAlignment="1">
      <alignment horizontal="center" vertical="center"/>
    </xf>
    <xf numFmtId="2" fontId="1169" fillId="2" borderId="5" xfId="0" applyNumberFormat="1" applyFont="1" applyBorder="1" applyAlignment="1">
      <alignment horizontal="center"/>
    </xf>
    <xf numFmtId="0" fontId="1169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1170" fillId="2" borderId="4" xfId="0" applyFont="1" applyBorder="1"/>
    <xf numFmtId="0" fontId="1170" fillId="2" borderId="0" xfId="0" applyFont="1" applyBorder="1"/>
    <xf numFmtId="0" fontId="1170" fillId="2" borderId="0" xfId="0" applyFont="1" applyBorder="1" applyAlignment="1">
      <alignment horizontal="center"/>
    </xf>
    <xf numFmtId="0" fontId="1170" fillId="2" borderId="9" xfId="0" applyFont="1" applyBorder="1" applyAlignment="1">
      <alignment horizontal="center"/>
    </xf>
    <xf numFmtId="0" fontId="1170" fillId="2" borderId="10" xfId="0" applyFont="1" applyBorder="1" applyAlignment="1">
      <alignment horizontal="center"/>
    </xf>
    <xf numFmtId="0" fontId="1170" fillId="2" borderId="5" xfId="0" applyFont="1" applyBorder="1"/>
    <xf numFmtId="0" fontId="4" fillId="2" borderId="4" xfId="0" applyFont="1" applyBorder="1"/>
    <xf numFmtId="0" fontId="1171" fillId="2" borderId="0" xfId="0" applyFont="1" applyBorder="1"/>
    <xf numFmtId="0" fontId="4" fillId="2" borderId="0" xfId="0" applyFont="1" applyBorder="1" applyAlignment="1">
      <alignment horizontal="center"/>
    </xf>
    <xf numFmtId="0" fontId="1171" fillId="2" borderId="0" xfId="0" applyFont="1" applyBorder="1" applyAlignment="1">
      <alignment horizontal="center"/>
    </xf>
    <xf numFmtId="0" fontId="1171" fillId="2" borderId="9" xfId="0" applyFont="1" applyBorder="1"/>
    <xf numFmtId="0" fontId="1171" fillId="2" borderId="10" xfId="0" applyFont="1" applyBorder="1"/>
    <xf numFmtId="0" fontId="1171" fillId="2" borderId="5" xfId="0" applyFont="1" applyBorder="1"/>
    <xf numFmtId="0" fontId="1172" fillId="2" borderId="4" xfId="0" applyFont="1" applyBorder="1"/>
    <xf numFmtId="0" fontId="1172" fillId="2" borderId="0" xfId="0" applyFont="1" applyBorder="1"/>
    <xf numFmtId="0" fontId="1172" fillId="2" borderId="0" xfId="0" applyFont="1" applyBorder="1" applyAlignment="1">
      <alignment horizontal="center"/>
    </xf>
    <xf numFmtId="0" fontId="1172" fillId="2" borderId="5" xfId="0" applyFont="1" applyBorder="1"/>
    <xf numFmtId="0" fontId="4" fillId="2" borderId="4" xfId="0" applyFont="1" applyBorder="1"/>
    <xf numFmtId="0" fontId="1173" fillId="2" borderId="0" xfId="0" applyFont="1" applyBorder="1"/>
    <xf numFmtId="0" fontId="1173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1173" fillId="2" borderId="5" xfId="0" applyFont="1" applyBorder="1"/>
    <xf numFmtId="0" fontId="1175" fillId="2" borderId="4" xfId="0" applyFont="1" applyBorder="1"/>
    <xf numFmtId="0" fontId="1175" fillId="2" borderId="0" xfId="0" applyFont="1" applyBorder="1"/>
    <xf numFmtId="0" fontId="1175" fillId="2" borderId="0" xfId="0" applyFont="1" applyBorder="1" applyAlignment="1">
      <alignment horizontal="center"/>
    </xf>
    <xf numFmtId="0" fontId="1174" fillId="2" borderId="0" xfId="0" applyFont="1" applyBorder="1" applyAlignment="1">
      <alignment horizontal="center"/>
    </xf>
    <xf numFmtId="0" fontId="1175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1176" fillId="2" borderId="0" xfId="0" applyFont="1" applyBorder="1"/>
    <xf numFmtId="0" fontId="1176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1177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1178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7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7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8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8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8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81" fillId="2" borderId="5" xfId="0" applyFont="1" applyBorder="1"/>
    <xf numFmtId="1" fontId="1181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8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18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8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18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8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18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8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8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8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8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8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8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8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8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8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8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9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9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9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9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9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9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9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9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9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9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9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9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9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9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9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9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9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9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9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9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0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0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0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01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0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0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0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0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0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0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0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05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0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0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0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07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0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0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0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20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1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10" fillId="2" borderId="5" xfId="0" applyFont="1" applyBorder="1"/>
    <xf numFmtId="0" fontId="4" fillId="2" borderId="4" xfId="0" applyFont="1" applyBorder="1"/>
    <xf numFmtId="0" fontId="1211" fillId="2" borderId="0" xfId="0" applyFont="1" applyBorder="1"/>
    <xf numFmtId="0" fontId="1211" fillId="2" borderId="0" xfId="0" applyFont="1" applyBorder="1" applyAlignment="1">
      <alignment horizontal="center"/>
    </xf>
    <xf numFmtId="1" fontId="1211" fillId="2" borderId="0" xfId="0" applyNumberFormat="1" applyFont="1" applyBorder="1"/>
    <xf numFmtId="0" fontId="1211" fillId="2" borderId="5" xfId="0" applyFont="1" applyBorder="1"/>
    <xf numFmtId="0" fontId="1212" fillId="2" borderId="4" xfId="0" applyFont="1" applyBorder="1"/>
    <xf numFmtId="0" fontId="1212" fillId="2" borderId="0" xfId="0" applyFont="1" applyBorder="1"/>
    <xf numFmtId="0" fontId="1212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1212" fillId="2" borderId="5" xfId="0" applyFont="1" applyBorder="1"/>
    <xf numFmtId="0" fontId="8" fillId="2" borderId="4" xfId="0" applyFont="1" applyBorder="1"/>
    <xf numFmtId="0" fontId="1213" fillId="2" borderId="0" xfId="0" applyFont="1" applyBorder="1"/>
    <xf numFmtId="0" fontId="1213" fillId="2" borderId="0" xfId="0" applyFont="1" applyBorder="1" applyAlignment="1">
      <alignment horizontal="center"/>
    </xf>
    <xf numFmtId="1" fontId="1213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213" fillId="2" borderId="5" xfId="0" applyFont="1" applyBorder="1"/>
    <xf numFmtId="0" fontId="1214" fillId="2" borderId="4" xfId="0" applyFont="1" applyBorder="1" applyAlignment="1">
      <alignment horizontal="center"/>
    </xf>
    <xf numFmtId="0" fontId="1214" fillId="2" borderId="0" xfId="0" applyFont="1" applyBorder="1" applyAlignment="1">
      <alignment horizontal="center"/>
    </xf>
    <xf numFmtId="0" fontId="1214" fillId="2" borderId="0" xfId="0" applyFont="1" applyBorder="1"/>
    <xf numFmtId="0" fontId="1214" fillId="2" borderId="5" xfId="0" applyFont="1" applyBorder="1"/>
    <xf numFmtId="0" fontId="8" fillId="2" borderId="4" xfId="0" applyFont="1" applyBorder="1"/>
    <xf numFmtId="0" fontId="1215" fillId="2" borderId="0" xfId="0" applyFont="1" applyBorder="1"/>
    <xf numFmtId="0" fontId="1215" fillId="2" borderId="0" xfId="0" applyFont="1" applyBorder="1" applyAlignment="1">
      <alignment horizontal="center"/>
    </xf>
    <xf numFmtId="1" fontId="1215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215" fillId="2" borderId="5" xfId="0" applyFont="1" applyBorder="1"/>
    <xf numFmtId="0" fontId="1216" fillId="2" borderId="4" xfId="0" applyFont="1" applyBorder="1"/>
    <xf numFmtId="0" fontId="1216" fillId="2" borderId="0" xfId="0" applyFont="1" applyBorder="1"/>
    <xf numFmtId="0" fontId="1216" fillId="2" borderId="0" xfId="0" applyFont="1" applyBorder="1" applyAlignment="1">
      <alignment horizontal="center"/>
    </xf>
    <xf numFmtId="1" fontId="1216" fillId="2" borderId="0" xfId="0" applyNumberFormat="1" applyFont="1" applyBorder="1"/>
    <xf numFmtId="0" fontId="1216" fillId="2" borderId="5" xfId="0" applyFont="1" applyBorder="1"/>
    <xf numFmtId="0" fontId="1217" fillId="2" borderId="4" xfId="0" applyFont="1" applyBorder="1"/>
    <xf numFmtId="0" fontId="1217" fillId="2" borderId="0" xfId="0" applyFont="1" applyBorder="1"/>
    <xf numFmtId="0" fontId="1217" fillId="2" borderId="0" xfId="0" applyFont="1" applyBorder="1" applyAlignment="1">
      <alignment horizontal="center"/>
    </xf>
    <xf numFmtId="1" fontId="1217" fillId="2" borderId="0" xfId="0" applyNumberFormat="1" applyFont="1" applyBorder="1"/>
    <xf numFmtId="0" fontId="1217" fillId="2" borderId="5" xfId="0" applyFont="1" applyBorder="1"/>
    <xf numFmtId="0" fontId="1218" fillId="2" borderId="4" xfId="0" applyFont="1" applyBorder="1"/>
    <xf numFmtId="0" fontId="1218" fillId="2" borderId="0" xfId="0" applyFont="1" applyBorder="1"/>
    <xf numFmtId="0" fontId="1218" fillId="2" borderId="0" xfId="0" applyFont="1" applyBorder="1" applyAlignment="1">
      <alignment horizontal="center"/>
    </xf>
    <xf numFmtId="1" fontId="1218" fillId="2" borderId="0" xfId="0" applyNumberFormat="1" applyFont="1" applyBorder="1"/>
    <xf numFmtId="0" fontId="1218" fillId="2" borderId="5" xfId="0" applyFont="1" applyBorder="1"/>
    <xf numFmtId="0" fontId="1219" fillId="2" borderId="11" xfId="0" applyFont="1" applyBorder="1"/>
    <xf numFmtId="0" fontId="1219" fillId="2" borderId="12" xfId="0" applyFont="1" applyBorder="1"/>
    <xf numFmtId="0" fontId="1219" fillId="2" borderId="12" xfId="0" applyFont="1" applyBorder="1" applyAlignment="1">
      <alignment horizontal="center"/>
    </xf>
    <xf numFmtId="1" fontId="1219" fillId="2" borderId="12" xfId="0" applyNumberFormat="1" applyFont="1" applyBorder="1"/>
    <xf numFmtId="0" fontId="1219" fillId="2" borderId="10" xfId="0" applyFont="1" applyBorder="1"/>
    <xf numFmtId="1" fontId="1220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1221" fillId="2" borderId="0" xfId="0" applyNumberFormat="1" applyFont="1"/>
    <xf numFmtId="1" fontId="1222" fillId="2" borderId="0" xfId="0" applyNumberFormat="1" applyFont="1"/>
    <xf numFmtId="1" fontId="1223" fillId="2" borderId="0" xfId="0" applyNumberFormat="1" applyFont="1"/>
    <xf numFmtId="1" fontId="1224" fillId="2" borderId="0" xfId="0" applyNumberFormat="1" applyFont="1"/>
    <xf numFmtId="1" fontId="1225" fillId="2" borderId="0" xfId="0" applyNumberFormat="1" applyFont="1"/>
    <xf numFmtId="1" fontId="1226" fillId="2" borderId="0" xfId="0" applyNumberFormat="1" applyFont="1"/>
    <xf numFmtId="1" fontId="1227" fillId="2" borderId="0" xfId="0" applyNumberFormat="1" applyFont="1"/>
    <xf numFmtId="1" fontId="1228" fillId="2" borderId="0" xfId="0" applyNumberFormat="1" applyFont="1"/>
    <xf numFmtId="1" fontId="1229" fillId="2" borderId="0" xfId="0" applyNumberFormat="1" applyFont="1"/>
    <xf numFmtId="1" fontId="1230" fillId="2" borderId="0" xfId="0" applyNumberFormat="1" applyFont="1"/>
    <xf numFmtId="1" fontId="1231" fillId="2" borderId="0" xfId="0" applyNumberFormat="1" applyFont="1"/>
    <xf numFmtId="1" fontId="1232" fillId="2" borderId="0" xfId="0" applyNumberFormat="1" applyFont="1"/>
    <xf numFmtId="1" fontId="1233" fillId="2" borderId="0" xfId="0" applyNumberFormat="1" applyFont="1"/>
    <xf numFmtId="1" fontId="1234" fillId="2" borderId="0" xfId="0" applyNumberFormat="1" applyFont="1"/>
    <xf numFmtId="1" fontId="1235" fillId="2" borderId="0" xfId="0" applyNumberFormat="1" applyFont="1"/>
    <xf numFmtId="1" fontId="1236" fillId="2" borderId="0" xfId="0" applyNumberFormat="1" applyFont="1"/>
    <xf numFmtId="1" fontId="1237" fillId="2" borderId="0" xfId="0" applyNumberFormat="1" applyFont="1"/>
    <xf numFmtId="1" fontId="1238" fillId="2" borderId="0" xfId="0" applyNumberFormat="1" applyFont="1"/>
    <xf numFmtId="1" fontId="1239" fillId="2" borderId="0" xfId="0" applyNumberFormat="1" applyFont="1"/>
    <xf numFmtId="1" fontId="1240" fillId="2" borderId="0" xfId="0" applyNumberFormat="1" applyFont="1"/>
    <xf numFmtId="1" fontId="1241" fillId="2" borderId="0" xfId="0" applyNumberFormat="1" applyFont="1"/>
    <xf numFmtId="1" fontId="1242" fillId="2" borderId="0" xfId="0" applyNumberFormat="1" applyFont="1"/>
    <xf numFmtId="0" fontId="1242" fillId="2" borderId="0" xfId="0" applyFont="1"/>
    <xf numFmtId="1" fontId="1243" fillId="2" borderId="0" xfId="0" applyNumberFormat="1" applyFont="1"/>
    <xf numFmtId="1" fontId="1244" fillId="2" borderId="0" xfId="0" applyNumberFormat="1" applyFont="1"/>
    <xf numFmtId="1" fontId="1245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1246" fillId="2" borderId="1" xfId="0" applyFont="1" applyBorder="1"/>
    <xf numFmtId="0" fontId="1246" fillId="2" borderId="2" xfId="0" applyFont="1" applyBorder="1"/>
    <xf numFmtId="0" fontId="1246" fillId="2" borderId="2" xfId="0" applyFont="1" applyBorder="1" applyAlignment="1">
      <alignment horizontal="center"/>
    </xf>
    <xf numFmtId="0" fontId="1246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24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248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1249" fillId="2" borderId="0" xfId="0" applyFont="1" applyBorder="1" applyAlignment="1">
      <alignment horizontal="left"/>
    </xf>
    <xf numFmtId="0" fontId="1249" fillId="2" borderId="0" xfId="0" applyFont="1" applyBorder="1"/>
    <xf numFmtId="0" fontId="1249" fillId="2" borderId="5" xfId="0" applyFont="1" applyBorder="1"/>
    <xf numFmtId="0" fontId="4" fillId="2" borderId="4" xfId="0" applyFont="1" applyBorder="1"/>
    <xf numFmtId="0" fontId="1250" fillId="2" borderId="0" xfId="0" applyFont="1" applyBorder="1"/>
    <xf numFmtId="0" fontId="1250" fillId="2" borderId="0" xfId="0" applyFont="1" applyBorder="1" applyAlignment="1">
      <alignment horizontal="center"/>
    </xf>
    <xf numFmtId="0" fontId="1250" fillId="2" borderId="5" xfId="0" applyFont="1" applyBorder="1"/>
    <xf numFmtId="0" fontId="4" fillId="2" borderId="4" xfId="0" applyFont="1" applyBorder="1"/>
    <xf numFmtId="0" fontId="1251" fillId="2" borderId="0" xfId="0" applyFont="1" applyBorder="1"/>
    <xf numFmtId="0" fontId="1251" fillId="2" borderId="0" xfId="0" applyFont="1" applyBorder="1" applyAlignment="1">
      <alignment horizontal="center"/>
    </xf>
    <xf numFmtId="0" fontId="1251" fillId="2" borderId="5" xfId="0" applyFont="1" applyBorder="1"/>
    <xf numFmtId="0" fontId="4" fillId="2" borderId="4" xfId="0" applyFont="1" applyBorder="1"/>
    <xf numFmtId="0" fontId="1252" fillId="2" borderId="0" xfId="0" applyFont="1" applyBorder="1"/>
    <xf numFmtId="0" fontId="1252" fillId="2" borderId="0" xfId="0" applyFont="1" applyBorder="1" applyAlignment="1">
      <alignment horizontal="center"/>
    </xf>
    <xf numFmtId="0" fontId="1252" fillId="2" borderId="5" xfId="0" applyFont="1" applyBorder="1"/>
    <xf numFmtId="0" fontId="4" fillId="2" borderId="4" xfId="0" applyFont="1" applyBorder="1"/>
    <xf numFmtId="0" fontId="1253" fillId="2" borderId="0" xfId="0" applyFont="1" applyBorder="1"/>
    <xf numFmtId="0" fontId="1253" fillId="2" borderId="0" xfId="0" applyFont="1" applyBorder="1" applyAlignment="1">
      <alignment horizontal="center"/>
    </xf>
    <xf numFmtId="0" fontId="1253" fillId="2" borderId="5" xfId="0" applyFont="1" applyBorder="1"/>
    <xf numFmtId="0" fontId="4" fillId="2" borderId="4" xfId="0" applyFont="1" applyBorder="1"/>
    <xf numFmtId="0" fontId="1254" fillId="2" borderId="0" xfId="0" applyFont="1" applyBorder="1"/>
    <xf numFmtId="0" fontId="1254" fillId="2" borderId="0" xfId="0" applyFont="1" applyBorder="1" applyAlignment="1">
      <alignment horizontal="center"/>
    </xf>
    <xf numFmtId="0" fontId="1254" fillId="2" borderId="5" xfId="0" applyFont="1" applyBorder="1"/>
    <xf numFmtId="0" fontId="4" fillId="2" borderId="4" xfId="0" applyFont="1" applyBorder="1"/>
    <xf numFmtId="0" fontId="1255" fillId="2" borderId="0" xfId="0" applyFont="1" applyBorder="1"/>
    <xf numFmtId="0" fontId="1255" fillId="2" borderId="0" xfId="0" applyFont="1" applyBorder="1" applyAlignment="1">
      <alignment horizontal="center"/>
    </xf>
    <xf numFmtId="0" fontId="1255" fillId="2" borderId="5" xfId="0" applyFont="1" applyBorder="1"/>
    <xf numFmtId="0" fontId="4" fillId="2" borderId="4" xfId="0" applyFont="1" applyBorder="1"/>
    <xf numFmtId="0" fontId="1256" fillId="2" borderId="0" xfId="0" applyFont="1" applyBorder="1"/>
    <xf numFmtId="0" fontId="1256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1256" fillId="2" borderId="5" xfId="0" applyFont="1" applyBorder="1"/>
    <xf numFmtId="0" fontId="4" fillId="2" borderId="4" xfId="0" applyFont="1" applyBorder="1"/>
    <xf numFmtId="0" fontId="1257" fillId="2" borderId="0" xfId="0" applyFont="1" applyBorder="1"/>
    <xf numFmtId="0" fontId="1257" fillId="2" borderId="0" xfId="0" applyFont="1" applyBorder="1" applyAlignment="1">
      <alignment horizontal="center"/>
    </xf>
    <xf numFmtId="0" fontId="4" fillId="2" borderId="0" xfId="0" applyFont="1" applyBorder="1"/>
    <xf numFmtId="0" fontId="1257" fillId="2" borderId="5" xfId="0" applyFont="1" applyBorder="1"/>
    <xf numFmtId="0" fontId="4" fillId="2" borderId="4" xfId="0" applyFont="1" applyBorder="1"/>
    <xf numFmtId="0" fontId="1258" fillId="2" borderId="0" xfId="0" applyFont="1" applyBorder="1"/>
    <xf numFmtId="0" fontId="1258" fillId="2" borderId="0" xfId="0" applyFont="1" applyBorder="1" applyAlignment="1">
      <alignment horizontal="center"/>
    </xf>
    <xf numFmtId="0" fontId="1258" fillId="2" borderId="5" xfId="0" applyFont="1" applyBorder="1"/>
    <xf numFmtId="0" fontId="4" fillId="2" borderId="4" xfId="0" applyFont="1" applyBorder="1"/>
    <xf numFmtId="0" fontId="1259" fillId="2" borderId="0" xfId="0" applyFont="1" applyBorder="1"/>
    <xf numFmtId="0" fontId="1259" fillId="2" borderId="0" xfId="0" applyFont="1" applyBorder="1" applyAlignment="1">
      <alignment horizontal="center"/>
    </xf>
    <xf numFmtId="0" fontId="1259" fillId="2" borderId="6" xfId="0" applyFont="1" applyBorder="1" applyAlignment="1">
      <alignment horizontal="center"/>
    </xf>
    <xf numFmtId="0" fontId="1259" fillId="2" borderId="3" xfId="0" applyFont="1" applyBorder="1" applyAlignment="1">
      <alignment horizontal="center" wrapText="1"/>
    </xf>
    <xf numFmtId="0" fontId="1259" fillId="2" borderId="5" xfId="0" applyFont="1" applyBorder="1"/>
    <xf numFmtId="0" fontId="1260" fillId="2" borderId="4" xfId="0" applyFont="1" applyBorder="1"/>
    <xf numFmtId="0" fontId="1260" fillId="2" borderId="0" xfId="0" applyFont="1" applyBorder="1"/>
    <xf numFmtId="0" fontId="1260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1260" fillId="2" borderId="5" xfId="0" applyFont="1" applyBorder="1"/>
    <xf numFmtId="0" fontId="1261" fillId="2" borderId="4" xfId="0" applyFont="1" applyBorder="1"/>
    <xf numFmtId="0" fontId="1261" fillId="2" borderId="0" xfId="0" applyFont="1" applyBorder="1"/>
    <xf numFmtId="0" fontId="1261" fillId="2" borderId="0" xfId="0" applyFont="1" applyBorder="1" applyAlignment="1">
      <alignment horizontal="center"/>
    </xf>
    <xf numFmtId="0" fontId="1261" fillId="2" borderId="7" xfId="0" applyFont="1" applyBorder="1"/>
    <xf numFmtId="0" fontId="1261" fillId="2" borderId="5" xfId="0" applyFont="1" applyBorder="1"/>
    <xf numFmtId="0" fontId="1262" fillId="2" borderId="4" xfId="0" applyFont="1" applyBorder="1"/>
    <xf numFmtId="0" fontId="1262" fillId="2" borderId="0" xfId="0" applyFont="1" applyBorder="1"/>
    <xf numFmtId="0" fontId="126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262" fillId="2" borderId="5" xfId="0" applyFont="1" applyBorder="1"/>
    <xf numFmtId="0" fontId="1263" fillId="2" borderId="4" xfId="0" applyFont="1" applyBorder="1"/>
    <xf numFmtId="0" fontId="1263" fillId="2" borderId="0" xfId="0" applyFont="1" applyBorder="1"/>
    <xf numFmtId="0" fontId="1263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263" fillId="2" borderId="5" xfId="0" applyFont="1" applyBorder="1"/>
    <xf numFmtId="0" fontId="1264" fillId="2" borderId="4" xfId="0" applyFont="1" applyBorder="1"/>
    <xf numFmtId="0" fontId="1264" fillId="2" borderId="0" xfId="0" applyFont="1" applyBorder="1"/>
    <xf numFmtId="0" fontId="1264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1264" fillId="2" borderId="7" xfId="0" applyFont="1" applyBorder="1" applyAlignment="1">
      <alignment horizontal="center" vertical="center"/>
    </xf>
    <xf numFmtId="2" fontId="1264" fillId="2" borderId="5" xfId="0" applyNumberFormat="1" applyFont="1" applyBorder="1" applyAlignment="1">
      <alignment horizontal="center"/>
    </xf>
    <xf numFmtId="0" fontId="1264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1265" fillId="2" borderId="4" xfId="0" applyFont="1" applyBorder="1"/>
    <xf numFmtId="0" fontId="1265" fillId="2" borderId="0" xfId="0" applyFont="1" applyBorder="1"/>
    <xf numFmtId="0" fontId="1265" fillId="2" borderId="0" xfId="0" applyFont="1" applyBorder="1" applyAlignment="1">
      <alignment horizontal="center"/>
    </xf>
    <xf numFmtId="0" fontId="1265" fillId="2" borderId="9" xfId="0" applyFont="1" applyBorder="1" applyAlignment="1">
      <alignment horizontal="center"/>
    </xf>
    <xf numFmtId="0" fontId="1265" fillId="2" borderId="10" xfId="0" applyFont="1" applyBorder="1" applyAlignment="1">
      <alignment horizontal="center"/>
    </xf>
    <xf numFmtId="0" fontId="1265" fillId="2" borderId="5" xfId="0" applyFont="1" applyBorder="1"/>
    <xf numFmtId="0" fontId="4" fillId="2" borderId="4" xfId="0" applyFont="1" applyBorder="1"/>
    <xf numFmtId="0" fontId="1266" fillId="2" borderId="0" xfId="0" applyFont="1" applyBorder="1"/>
    <xf numFmtId="0" fontId="4" fillId="2" borderId="0" xfId="0" applyFont="1" applyBorder="1" applyAlignment="1">
      <alignment horizontal="center"/>
    </xf>
    <xf numFmtId="0" fontId="1266" fillId="2" borderId="0" xfId="0" applyFont="1" applyBorder="1" applyAlignment="1">
      <alignment horizontal="center"/>
    </xf>
    <xf numFmtId="0" fontId="1266" fillId="2" borderId="9" xfId="0" applyFont="1" applyBorder="1"/>
    <xf numFmtId="0" fontId="1266" fillId="2" borderId="10" xfId="0" applyFont="1" applyBorder="1"/>
    <xf numFmtId="0" fontId="1266" fillId="2" borderId="5" xfId="0" applyFont="1" applyBorder="1"/>
    <xf numFmtId="0" fontId="1267" fillId="2" borderId="4" xfId="0" applyFont="1" applyBorder="1"/>
    <xf numFmtId="0" fontId="1267" fillId="2" borderId="0" xfId="0" applyFont="1" applyBorder="1"/>
    <xf numFmtId="0" fontId="1267" fillId="2" borderId="0" xfId="0" applyFont="1" applyBorder="1" applyAlignment="1">
      <alignment horizontal="center"/>
    </xf>
    <xf numFmtId="0" fontId="1267" fillId="2" borderId="5" xfId="0" applyFont="1" applyBorder="1"/>
    <xf numFmtId="0" fontId="4" fillId="2" borderId="4" xfId="0" applyFont="1" applyBorder="1"/>
    <xf numFmtId="0" fontId="1268" fillId="2" borderId="0" xfId="0" applyFont="1" applyBorder="1"/>
    <xf numFmtId="0" fontId="1268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1268" fillId="2" borderId="5" xfId="0" applyFont="1" applyBorder="1"/>
    <xf numFmtId="0" fontId="1270" fillId="2" borderId="4" xfId="0" applyFont="1" applyBorder="1"/>
    <xf numFmtId="0" fontId="1270" fillId="2" borderId="0" xfId="0" applyFont="1" applyBorder="1"/>
    <xf numFmtId="0" fontId="1270" fillId="2" borderId="0" xfId="0" applyFont="1" applyBorder="1" applyAlignment="1">
      <alignment horizontal="center"/>
    </xf>
    <xf numFmtId="0" fontId="1269" fillId="2" borderId="0" xfId="0" applyFont="1" applyBorder="1" applyAlignment="1">
      <alignment horizontal="center"/>
    </xf>
    <xf numFmtId="0" fontId="1270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1271" fillId="2" borderId="0" xfId="0" applyFont="1" applyBorder="1"/>
    <xf numFmtId="0" fontId="1271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1272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1273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7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7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7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7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7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76" fillId="2" borderId="5" xfId="0" applyFont="1" applyBorder="1"/>
    <xf numFmtId="1" fontId="1276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7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27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7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27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7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27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8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8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8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8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8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8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8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8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8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8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8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8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8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8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8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8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8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8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8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8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9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9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9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9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9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9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9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9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9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9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9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9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9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96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9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9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9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9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9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9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0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0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0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0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0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02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0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0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0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30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0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05" fillId="2" borderId="5" xfId="0" applyFont="1" applyBorder="1"/>
    <xf numFmtId="0" fontId="4" fillId="2" borderId="4" xfId="0" applyFont="1" applyBorder="1"/>
    <xf numFmtId="0" fontId="1306" fillId="2" borderId="0" xfId="0" applyFont="1" applyBorder="1"/>
    <xf numFmtId="0" fontId="1306" fillId="2" borderId="0" xfId="0" applyFont="1" applyBorder="1" applyAlignment="1">
      <alignment horizontal="center"/>
    </xf>
    <xf numFmtId="1" fontId="1306" fillId="2" borderId="0" xfId="0" applyNumberFormat="1" applyFont="1" applyBorder="1"/>
    <xf numFmtId="0" fontId="1306" fillId="2" borderId="5" xfId="0" applyFont="1" applyBorder="1"/>
    <xf numFmtId="0" fontId="1307" fillId="2" borderId="4" xfId="0" applyFont="1" applyBorder="1"/>
    <xf numFmtId="0" fontId="1307" fillId="2" borderId="0" xfId="0" applyFont="1" applyBorder="1"/>
    <xf numFmtId="0" fontId="1307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1307" fillId="2" borderId="5" xfId="0" applyFont="1" applyBorder="1"/>
    <xf numFmtId="0" fontId="8" fillId="2" borderId="4" xfId="0" applyFont="1" applyBorder="1"/>
    <xf numFmtId="0" fontId="1308" fillId="2" borderId="0" xfId="0" applyFont="1" applyBorder="1"/>
    <xf numFmtId="0" fontId="1308" fillId="2" borderId="0" xfId="0" applyFont="1" applyBorder="1" applyAlignment="1">
      <alignment horizontal="center"/>
    </xf>
    <xf numFmtId="1" fontId="1308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308" fillId="2" borderId="5" xfId="0" applyFont="1" applyBorder="1"/>
    <xf numFmtId="0" fontId="1309" fillId="2" borderId="4" xfId="0" applyFont="1" applyBorder="1" applyAlignment="1">
      <alignment horizontal="center"/>
    </xf>
    <xf numFmtId="0" fontId="1309" fillId="2" borderId="0" xfId="0" applyFont="1" applyBorder="1" applyAlignment="1">
      <alignment horizontal="center"/>
    </xf>
    <xf numFmtId="0" fontId="1309" fillId="2" borderId="0" xfId="0" applyFont="1" applyBorder="1"/>
    <xf numFmtId="0" fontId="1309" fillId="2" borderId="5" xfId="0" applyFont="1" applyBorder="1"/>
    <xf numFmtId="0" fontId="8" fillId="2" borderId="4" xfId="0" applyFont="1" applyBorder="1"/>
    <xf numFmtId="0" fontId="1310" fillId="2" borderId="0" xfId="0" applyFont="1" applyBorder="1"/>
    <xf numFmtId="0" fontId="1310" fillId="2" borderId="0" xfId="0" applyFont="1" applyBorder="1" applyAlignment="1">
      <alignment horizontal="center"/>
    </xf>
    <xf numFmtId="1" fontId="1310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310" fillId="2" borderId="5" xfId="0" applyFont="1" applyBorder="1"/>
    <xf numFmtId="0" fontId="1311" fillId="2" borderId="4" xfId="0" applyFont="1" applyBorder="1"/>
    <xf numFmtId="0" fontId="1311" fillId="2" borderId="0" xfId="0" applyFont="1" applyBorder="1"/>
    <xf numFmtId="0" fontId="1311" fillId="2" borderId="0" xfId="0" applyFont="1" applyBorder="1" applyAlignment="1">
      <alignment horizontal="center"/>
    </xf>
    <xf numFmtId="1" fontId="1311" fillId="2" borderId="0" xfId="0" applyNumberFormat="1" applyFont="1" applyBorder="1"/>
    <xf numFmtId="0" fontId="1311" fillId="2" borderId="5" xfId="0" applyFont="1" applyBorder="1"/>
    <xf numFmtId="0" fontId="1312" fillId="2" borderId="4" xfId="0" applyFont="1" applyBorder="1"/>
    <xf numFmtId="0" fontId="1312" fillId="2" borderId="0" xfId="0" applyFont="1" applyBorder="1"/>
    <xf numFmtId="0" fontId="1312" fillId="2" borderId="0" xfId="0" applyFont="1" applyBorder="1" applyAlignment="1">
      <alignment horizontal="center"/>
    </xf>
    <xf numFmtId="1" fontId="1312" fillId="2" borderId="0" xfId="0" applyNumberFormat="1" applyFont="1" applyBorder="1"/>
    <xf numFmtId="0" fontId="1312" fillId="2" borderId="5" xfId="0" applyFont="1" applyBorder="1"/>
    <xf numFmtId="0" fontId="1313" fillId="2" borderId="4" xfId="0" applyFont="1" applyBorder="1"/>
    <xf numFmtId="0" fontId="1313" fillId="2" borderId="0" xfId="0" applyFont="1" applyBorder="1"/>
    <xf numFmtId="0" fontId="1313" fillId="2" borderId="0" xfId="0" applyFont="1" applyBorder="1" applyAlignment="1">
      <alignment horizontal="center"/>
    </xf>
    <xf numFmtId="1" fontId="1313" fillId="2" borderId="0" xfId="0" applyNumberFormat="1" applyFont="1" applyBorder="1"/>
    <xf numFmtId="0" fontId="1313" fillId="2" borderId="5" xfId="0" applyFont="1" applyBorder="1"/>
    <xf numFmtId="0" fontId="1314" fillId="2" borderId="11" xfId="0" applyFont="1" applyBorder="1"/>
    <xf numFmtId="0" fontId="1314" fillId="2" borderId="12" xfId="0" applyFont="1" applyBorder="1"/>
    <xf numFmtId="0" fontId="1314" fillId="2" borderId="12" xfId="0" applyFont="1" applyBorder="1" applyAlignment="1">
      <alignment horizontal="center"/>
    </xf>
    <xf numFmtId="1" fontId="1314" fillId="2" borderId="12" xfId="0" applyNumberFormat="1" applyFont="1" applyBorder="1"/>
    <xf numFmtId="0" fontId="1314" fillId="2" borderId="10" xfId="0" applyFont="1" applyBorder="1"/>
    <xf numFmtId="1" fontId="1315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1316" fillId="2" borderId="0" xfId="0" applyNumberFormat="1" applyFont="1"/>
    <xf numFmtId="1" fontId="1317" fillId="2" borderId="0" xfId="0" applyNumberFormat="1" applyFont="1"/>
    <xf numFmtId="1" fontId="1318" fillId="2" borderId="0" xfId="0" applyNumberFormat="1" applyFont="1"/>
    <xf numFmtId="1" fontId="1319" fillId="2" borderId="0" xfId="0" applyNumberFormat="1" applyFont="1"/>
    <xf numFmtId="1" fontId="1320" fillId="2" borderId="0" xfId="0" applyNumberFormat="1" applyFont="1"/>
    <xf numFmtId="1" fontId="1321" fillId="2" borderId="0" xfId="0" applyNumberFormat="1" applyFont="1"/>
    <xf numFmtId="1" fontId="1322" fillId="2" borderId="0" xfId="0" applyNumberFormat="1" applyFont="1"/>
    <xf numFmtId="1" fontId="1323" fillId="2" borderId="0" xfId="0" applyNumberFormat="1" applyFont="1"/>
    <xf numFmtId="1" fontId="1324" fillId="2" borderId="0" xfId="0" applyNumberFormat="1" applyFont="1"/>
    <xf numFmtId="1" fontId="1325" fillId="2" borderId="0" xfId="0" applyNumberFormat="1" applyFont="1"/>
    <xf numFmtId="1" fontId="1326" fillId="2" borderId="0" xfId="0" applyNumberFormat="1" applyFont="1"/>
    <xf numFmtId="1" fontId="1327" fillId="2" borderId="0" xfId="0" applyNumberFormat="1" applyFont="1"/>
    <xf numFmtId="1" fontId="1328" fillId="2" borderId="0" xfId="0" applyNumberFormat="1" applyFont="1"/>
    <xf numFmtId="1" fontId="1329" fillId="2" borderId="0" xfId="0" applyNumberFormat="1" applyFont="1"/>
    <xf numFmtId="1" fontId="1330" fillId="2" borderId="0" xfId="0" applyNumberFormat="1" applyFont="1"/>
    <xf numFmtId="1" fontId="1331" fillId="2" borderId="0" xfId="0" applyNumberFormat="1" applyFont="1"/>
    <xf numFmtId="1" fontId="1332" fillId="2" borderId="0" xfId="0" applyNumberFormat="1" applyFont="1"/>
    <xf numFmtId="1" fontId="1333" fillId="2" borderId="0" xfId="0" applyNumberFormat="1" applyFont="1"/>
    <xf numFmtId="1" fontId="1334" fillId="2" borderId="0" xfId="0" applyNumberFormat="1" applyFont="1"/>
    <xf numFmtId="1" fontId="1335" fillId="2" borderId="0" xfId="0" applyNumberFormat="1" applyFont="1"/>
    <xf numFmtId="1" fontId="1336" fillId="2" borderId="0" xfId="0" applyNumberFormat="1" applyFont="1"/>
    <xf numFmtId="1" fontId="1337" fillId="2" borderId="0" xfId="0" applyNumberFormat="1" applyFont="1"/>
    <xf numFmtId="0" fontId="1337" fillId="2" borderId="0" xfId="0" applyFont="1"/>
    <xf numFmtId="1" fontId="1338" fillId="2" borderId="0" xfId="0" applyNumberFormat="1" applyFont="1"/>
    <xf numFmtId="1" fontId="1339" fillId="2" borderId="0" xfId="0" applyNumberFormat="1" applyFont="1"/>
    <xf numFmtId="1" fontId="1340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1341" fillId="2" borderId="1" xfId="0" applyFont="1" applyBorder="1"/>
    <xf numFmtId="0" fontId="1341" fillId="2" borderId="2" xfId="0" applyFont="1" applyBorder="1"/>
    <xf numFmtId="0" fontId="1341" fillId="2" borderId="2" xfId="0" applyFont="1" applyBorder="1" applyAlignment="1">
      <alignment horizontal="center"/>
    </xf>
    <xf numFmtId="0" fontId="1341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34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343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1344" fillId="2" borderId="0" xfId="0" applyFont="1" applyBorder="1" applyAlignment="1">
      <alignment horizontal="left"/>
    </xf>
    <xf numFmtId="0" fontId="1344" fillId="2" borderId="0" xfId="0" applyFont="1" applyBorder="1"/>
    <xf numFmtId="0" fontId="1344" fillId="2" borderId="5" xfId="0" applyFont="1" applyBorder="1"/>
    <xf numFmtId="0" fontId="4" fillId="2" borderId="4" xfId="0" applyFont="1" applyBorder="1"/>
    <xf numFmtId="0" fontId="1345" fillId="2" borderId="0" xfId="0" applyFont="1" applyBorder="1"/>
    <xf numFmtId="0" fontId="1345" fillId="2" borderId="0" xfId="0" applyFont="1" applyBorder="1" applyAlignment="1">
      <alignment horizontal="center"/>
    </xf>
    <xf numFmtId="0" fontId="1345" fillId="2" borderId="5" xfId="0" applyFont="1" applyBorder="1"/>
    <xf numFmtId="0" fontId="4" fillId="2" borderId="4" xfId="0" applyFont="1" applyBorder="1"/>
    <xf numFmtId="0" fontId="1346" fillId="2" borderId="0" xfId="0" applyFont="1" applyBorder="1"/>
    <xf numFmtId="0" fontId="1346" fillId="2" borderId="0" xfId="0" applyFont="1" applyBorder="1" applyAlignment="1">
      <alignment horizontal="center"/>
    </xf>
    <xf numFmtId="0" fontId="1346" fillId="2" borderId="5" xfId="0" applyFont="1" applyBorder="1"/>
    <xf numFmtId="0" fontId="4" fillId="2" borderId="4" xfId="0" applyFont="1" applyBorder="1"/>
    <xf numFmtId="0" fontId="1347" fillId="2" borderId="0" xfId="0" applyFont="1" applyBorder="1"/>
    <xf numFmtId="0" fontId="1347" fillId="2" borderId="0" xfId="0" applyFont="1" applyBorder="1" applyAlignment="1">
      <alignment horizontal="center"/>
    </xf>
    <xf numFmtId="0" fontId="1347" fillId="2" borderId="5" xfId="0" applyFont="1" applyBorder="1"/>
    <xf numFmtId="0" fontId="4" fillId="2" borderId="4" xfId="0" applyFont="1" applyBorder="1"/>
    <xf numFmtId="0" fontId="1348" fillId="2" borderId="0" xfId="0" applyFont="1" applyBorder="1"/>
    <xf numFmtId="0" fontId="1348" fillId="2" borderId="0" xfId="0" applyFont="1" applyBorder="1" applyAlignment="1">
      <alignment horizontal="center"/>
    </xf>
    <xf numFmtId="0" fontId="1348" fillId="2" borderId="5" xfId="0" applyFont="1" applyBorder="1"/>
    <xf numFmtId="0" fontId="4" fillId="2" borderId="4" xfId="0" applyFont="1" applyBorder="1"/>
    <xf numFmtId="0" fontId="1349" fillId="2" borderId="0" xfId="0" applyFont="1" applyBorder="1"/>
    <xf numFmtId="0" fontId="1349" fillId="2" borderId="0" xfId="0" applyFont="1" applyBorder="1" applyAlignment="1">
      <alignment horizontal="center"/>
    </xf>
    <xf numFmtId="0" fontId="1349" fillId="2" borderId="5" xfId="0" applyFont="1" applyBorder="1"/>
    <xf numFmtId="0" fontId="4" fillId="2" borderId="4" xfId="0" applyFont="1" applyBorder="1"/>
    <xf numFmtId="0" fontId="1350" fillId="2" borderId="0" xfId="0" applyFont="1" applyBorder="1"/>
    <xf numFmtId="0" fontId="1350" fillId="2" borderId="0" xfId="0" applyFont="1" applyBorder="1" applyAlignment="1">
      <alignment horizontal="center"/>
    </xf>
    <xf numFmtId="0" fontId="1350" fillId="2" borderId="5" xfId="0" applyFont="1" applyBorder="1"/>
    <xf numFmtId="0" fontId="4" fillId="2" borderId="4" xfId="0" applyFont="1" applyBorder="1"/>
    <xf numFmtId="0" fontId="1351" fillId="2" borderId="0" xfId="0" applyFont="1" applyBorder="1"/>
    <xf numFmtId="0" fontId="1351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1351" fillId="2" borderId="5" xfId="0" applyFont="1" applyBorder="1"/>
    <xf numFmtId="0" fontId="4" fillId="2" borderId="4" xfId="0" applyFont="1" applyBorder="1"/>
    <xf numFmtId="0" fontId="1352" fillId="2" borderId="0" xfId="0" applyFont="1" applyBorder="1"/>
    <xf numFmtId="0" fontId="1352" fillId="2" borderId="0" xfId="0" applyFont="1" applyBorder="1" applyAlignment="1">
      <alignment horizontal="center"/>
    </xf>
    <xf numFmtId="0" fontId="4" fillId="2" borderId="0" xfId="0" applyFont="1" applyBorder="1"/>
    <xf numFmtId="0" fontId="1352" fillId="2" borderId="5" xfId="0" applyFont="1" applyBorder="1"/>
    <xf numFmtId="0" fontId="4" fillId="2" borderId="4" xfId="0" applyFont="1" applyBorder="1"/>
    <xf numFmtId="0" fontId="1353" fillId="2" borderId="0" xfId="0" applyFont="1" applyBorder="1"/>
    <xf numFmtId="0" fontId="1353" fillId="2" borderId="0" xfId="0" applyFont="1" applyBorder="1" applyAlignment="1">
      <alignment horizontal="center"/>
    </xf>
    <xf numFmtId="0" fontId="1353" fillId="2" borderId="5" xfId="0" applyFont="1" applyBorder="1"/>
    <xf numFmtId="0" fontId="4" fillId="2" borderId="4" xfId="0" applyFont="1" applyBorder="1"/>
    <xf numFmtId="0" fontId="1354" fillId="2" borderId="0" xfId="0" applyFont="1" applyBorder="1"/>
    <xf numFmtId="0" fontId="1354" fillId="2" borderId="0" xfId="0" applyFont="1" applyBorder="1" applyAlignment="1">
      <alignment horizontal="center"/>
    </xf>
    <xf numFmtId="0" fontId="1354" fillId="2" borderId="6" xfId="0" applyFont="1" applyBorder="1" applyAlignment="1">
      <alignment horizontal="center"/>
    </xf>
    <xf numFmtId="0" fontId="1354" fillId="2" borderId="3" xfId="0" applyFont="1" applyBorder="1" applyAlignment="1">
      <alignment horizontal="center" wrapText="1"/>
    </xf>
    <xf numFmtId="0" fontId="1354" fillId="2" borderId="5" xfId="0" applyFont="1" applyBorder="1"/>
    <xf numFmtId="0" fontId="1355" fillId="2" borderId="4" xfId="0" applyFont="1" applyBorder="1"/>
    <xf numFmtId="0" fontId="1355" fillId="2" borderId="0" xfId="0" applyFont="1" applyBorder="1"/>
    <xf numFmtId="0" fontId="1355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1355" fillId="2" borderId="5" xfId="0" applyFont="1" applyBorder="1"/>
    <xf numFmtId="0" fontId="1356" fillId="2" borderId="4" xfId="0" applyFont="1" applyBorder="1"/>
    <xf numFmtId="0" fontId="1356" fillId="2" borderId="0" xfId="0" applyFont="1" applyBorder="1"/>
    <xf numFmtId="0" fontId="1356" fillId="2" borderId="0" xfId="0" applyFont="1" applyBorder="1" applyAlignment="1">
      <alignment horizontal="center"/>
    </xf>
    <xf numFmtId="0" fontId="1356" fillId="2" borderId="7" xfId="0" applyFont="1" applyBorder="1"/>
    <xf numFmtId="0" fontId="1356" fillId="2" borderId="5" xfId="0" applyFont="1" applyBorder="1"/>
    <xf numFmtId="0" fontId="1357" fillId="2" borderId="4" xfId="0" applyFont="1" applyBorder="1"/>
    <xf numFmtId="0" fontId="1357" fillId="2" borderId="0" xfId="0" applyFont="1" applyBorder="1"/>
    <xf numFmtId="0" fontId="135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357" fillId="2" borderId="5" xfId="0" applyFont="1" applyBorder="1"/>
    <xf numFmtId="0" fontId="1358" fillId="2" borderId="4" xfId="0" applyFont="1" applyBorder="1"/>
    <xf numFmtId="0" fontId="1358" fillId="2" borderId="0" xfId="0" applyFont="1" applyBorder="1"/>
    <xf numFmtId="0" fontId="1358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358" fillId="2" borderId="5" xfId="0" applyFont="1" applyBorder="1"/>
    <xf numFmtId="0" fontId="1359" fillId="2" borderId="4" xfId="0" applyFont="1" applyBorder="1"/>
    <xf numFmtId="0" fontId="1359" fillId="2" borderId="0" xfId="0" applyFont="1" applyBorder="1"/>
    <xf numFmtId="0" fontId="1359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1359" fillId="2" borderId="7" xfId="0" applyFont="1" applyBorder="1" applyAlignment="1">
      <alignment horizontal="center" vertical="center"/>
    </xf>
    <xf numFmtId="2" fontId="1359" fillId="2" borderId="5" xfId="0" applyNumberFormat="1" applyFont="1" applyBorder="1" applyAlignment="1">
      <alignment horizontal="center"/>
    </xf>
    <xf numFmtId="0" fontId="1359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1360" fillId="2" borderId="4" xfId="0" applyFont="1" applyBorder="1"/>
    <xf numFmtId="0" fontId="1360" fillId="2" borderId="0" xfId="0" applyFont="1" applyBorder="1"/>
    <xf numFmtId="0" fontId="1360" fillId="2" borderId="0" xfId="0" applyFont="1" applyBorder="1" applyAlignment="1">
      <alignment horizontal="center"/>
    </xf>
    <xf numFmtId="0" fontId="1360" fillId="2" borderId="9" xfId="0" applyFont="1" applyBorder="1" applyAlignment="1">
      <alignment horizontal="center"/>
    </xf>
    <xf numFmtId="0" fontId="1360" fillId="2" borderId="10" xfId="0" applyFont="1" applyBorder="1" applyAlignment="1">
      <alignment horizontal="center"/>
    </xf>
    <xf numFmtId="0" fontId="1360" fillId="2" borderId="5" xfId="0" applyFont="1" applyBorder="1"/>
    <xf numFmtId="0" fontId="4" fillId="2" borderId="4" xfId="0" applyFont="1" applyBorder="1"/>
    <xf numFmtId="0" fontId="1361" fillId="2" borderId="0" xfId="0" applyFont="1" applyBorder="1"/>
    <xf numFmtId="0" fontId="4" fillId="2" borderId="0" xfId="0" applyFont="1" applyBorder="1" applyAlignment="1">
      <alignment horizontal="center"/>
    </xf>
    <xf numFmtId="0" fontId="1361" fillId="2" borderId="0" xfId="0" applyFont="1" applyBorder="1" applyAlignment="1">
      <alignment horizontal="center"/>
    </xf>
    <xf numFmtId="0" fontId="1361" fillId="2" borderId="9" xfId="0" applyFont="1" applyBorder="1"/>
    <xf numFmtId="0" fontId="1361" fillId="2" borderId="10" xfId="0" applyFont="1" applyBorder="1"/>
    <xf numFmtId="0" fontId="1361" fillId="2" borderId="5" xfId="0" applyFont="1" applyBorder="1"/>
    <xf numFmtId="0" fontId="1362" fillId="2" borderId="4" xfId="0" applyFont="1" applyBorder="1"/>
    <xf numFmtId="0" fontId="1362" fillId="2" borderId="0" xfId="0" applyFont="1" applyBorder="1"/>
    <xf numFmtId="0" fontId="1362" fillId="2" borderId="0" xfId="0" applyFont="1" applyBorder="1" applyAlignment="1">
      <alignment horizontal="center"/>
    </xf>
    <xf numFmtId="0" fontId="1362" fillId="2" borderId="5" xfId="0" applyFont="1" applyBorder="1"/>
    <xf numFmtId="0" fontId="4" fillId="2" borderId="4" xfId="0" applyFont="1" applyBorder="1"/>
    <xf numFmtId="0" fontId="1363" fillId="2" borderId="0" xfId="0" applyFont="1" applyBorder="1"/>
    <xf numFmtId="0" fontId="1363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1363" fillId="2" borderId="5" xfId="0" applyFont="1" applyBorder="1"/>
    <xf numFmtId="0" fontId="1365" fillId="2" borderId="4" xfId="0" applyFont="1" applyBorder="1"/>
    <xf numFmtId="0" fontId="1365" fillId="2" borderId="0" xfId="0" applyFont="1" applyBorder="1"/>
    <xf numFmtId="0" fontId="1365" fillId="2" borderId="0" xfId="0" applyFont="1" applyBorder="1" applyAlignment="1">
      <alignment horizontal="center"/>
    </xf>
    <xf numFmtId="0" fontId="1364" fillId="2" borderId="0" xfId="0" applyFont="1" applyBorder="1" applyAlignment="1">
      <alignment horizontal="center"/>
    </xf>
    <xf numFmtId="0" fontId="1365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1366" fillId="2" borderId="0" xfId="0" applyFont="1" applyBorder="1"/>
    <xf numFmtId="0" fontId="1366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1367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1368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6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6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7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7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7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71" fillId="2" borderId="5" xfId="0" applyFont="1" applyBorder="1"/>
    <xf numFmtId="1" fontId="1371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7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37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7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37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7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37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7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7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7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7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7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7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7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7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7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7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8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8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8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8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8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8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8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8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8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8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8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8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8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8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8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8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8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8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8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8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9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9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9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91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9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9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9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9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9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9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9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95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9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9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9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97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9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9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9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39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0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00" fillId="2" borderId="5" xfId="0" applyFont="1" applyBorder="1"/>
    <xf numFmtId="0" fontId="4" fillId="2" borderId="4" xfId="0" applyFont="1" applyBorder="1"/>
    <xf numFmtId="0" fontId="1401" fillId="2" borderId="0" xfId="0" applyFont="1" applyBorder="1"/>
    <xf numFmtId="0" fontId="1401" fillId="2" borderId="0" xfId="0" applyFont="1" applyBorder="1" applyAlignment="1">
      <alignment horizontal="center"/>
    </xf>
    <xf numFmtId="1" fontId="1401" fillId="2" borderId="0" xfId="0" applyNumberFormat="1" applyFont="1" applyBorder="1"/>
    <xf numFmtId="0" fontId="1401" fillId="2" borderId="5" xfId="0" applyFont="1" applyBorder="1"/>
    <xf numFmtId="0" fontId="1402" fillId="2" borderId="4" xfId="0" applyFont="1" applyBorder="1"/>
    <xf numFmtId="0" fontId="1402" fillId="2" borderId="0" xfId="0" applyFont="1" applyBorder="1"/>
    <xf numFmtId="0" fontId="1402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1402" fillId="2" borderId="5" xfId="0" applyFont="1" applyBorder="1"/>
    <xf numFmtId="0" fontId="8" fillId="2" borderId="4" xfId="0" applyFont="1" applyBorder="1"/>
    <xf numFmtId="0" fontId="1403" fillId="2" borderId="0" xfId="0" applyFont="1" applyBorder="1"/>
    <xf numFmtId="0" fontId="1403" fillId="2" borderId="0" xfId="0" applyFont="1" applyBorder="1" applyAlignment="1">
      <alignment horizontal="center"/>
    </xf>
    <xf numFmtId="1" fontId="1403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403" fillId="2" borderId="5" xfId="0" applyFont="1" applyBorder="1"/>
    <xf numFmtId="0" fontId="1404" fillId="2" borderId="4" xfId="0" applyFont="1" applyBorder="1" applyAlignment="1">
      <alignment horizontal="center"/>
    </xf>
    <xf numFmtId="0" fontId="1404" fillId="2" borderId="0" xfId="0" applyFont="1" applyBorder="1" applyAlignment="1">
      <alignment horizontal="center"/>
    </xf>
    <xf numFmtId="0" fontId="1404" fillId="2" borderId="0" xfId="0" applyFont="1" applyBorder="1"/>
    <xf numFmtId="0" fontId="1404" fillId="2" borderId="5" xfId="0" applyFont="1" applyBorder="1"/>
    <xf numFmtId="0" fontId="8" fillId="2" borderId="4" xfId="0" applyFont="1" applyBorder="1"/>
    <xf numFmtId="0" fontId="1405" fillId="2" borderId="0" xfId="0" applyFont="1" applyBorder="1"/>
    <xf numFmtId="0" fontId="1405" fillId="2" borderId="0" xfId="0" applyFont="1" applyBorder="1" applyAlignment="1">
      <alignment horizontal="center"/>
    </xf>
    <xf numFmtId="1" fontId="1405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405" fillId="2" borderId="5" xfId="0" applyFont="1" applyBorder="1"/>
    <xf numFmtId="0" fontId="1406" fillId="2" borderId="4" xfId="0" applyFont="1" applyBorder="1"/>
    <xf numFmtId="0" fontId="1406" fillId="2" borderId="0" xfId="0" applyFont="1" applyBorder="1"/>
    <xf numFmtId="0" fontId="1406" fillId="2" borderId="0" xfId="0" applyFont="1" applyBorder="1" applyAlignment="1">
      <alignment horizontal="center"/>
    </xf>
    <xf numFmtId="1" fontId="1406" fillId="2" borderId="0" xfId="0" applyNumberFormat="1" applyFont="1" applyBorder="1"/>
    <xf numFmtId="0" fontId="1406" fillId="2" borderId="5" xfId="0" applyFont="1" applyBorder="1"/>
    <xf numFmtId="0" fontId="1407" fillId="2" borderId="4" xfId="0" applyFont="1" applyBorder="1"/>
    <xf numFmtId="0" fontId="1407" fillId="2" borderId="0" xfId="0" applyFont="1" applyBorder="1"/>
    <xf numFmtId="0" fontId="1407" fillId="2" borderId="0" xfId="0" applyFont="1" applyBorder="1" applyAlignment="1">
      <alignment horizontal="center"/>
    </xf>
    <xf numFmtId="1" fontId="1407" fillId="2" borderId="0" xfId="0" applyNumberFormat="1" applyFont="1" applyBorder="1"/>
    <xf numFmtId="0" fontId="1407" fillId="2" borderId="5" xfId="0" applyFont="1" applyBorder="1"/>
    <xf numFmtId="0" fontId="1408" fillId="2" borderId="4" xfId="0" applyFont="1" applyBorder="1"/>
    <xf numFmtId="0" fontId="1408" fillId="2" borderId="0" xfId="0" applyFont="1" applyBorder="1"/>
    <xf numFmtId="0" fontId="1408" fillId="2" borderId="0" xfId="0" applyFont="1" applyBorder="1" applyAlignment="1">
      <alignment horizontal="center"/>
    </xf>
    <xf numFmtId="1" fontId="1408" fillId="2" borderId="0" xfId="0" applyNumberFormat="1" applyFont="1" applyBorder="1"/>
    <xf numFmtId="0" fontId="1408" fillId="2" borderId="5" xfId="0" applyFont="1" applyBorder="1"/>
    <xf numFmtId="0" fontId="1409" fillId="2" borderId="11" xfId="0" applyFont="1" applyBorder="1"/>
    <xf numFmtId="0" fontId="1409" fillId="2" borderId="12" xfId="0" applyFont="1" applyBorder="1"/>
    <xf numFmtId="0" fontId="1409" fillId="2" borderId="12" xfId="0" applyFont="1" applyBorder="1" applyAlignment="1">
      <alignment horizontal="center"/>
    </xf>
    <xf numFmtId="1" fontId="1409" fillId="2" borderId="12" xfId="0" applyNumberFormat="1" applyFont="1" applyBorder="1"/>
    <xf numFmtId="0" fontId="1409" fillId="2" borderId="10" xfId="0" applyFont="1" applyBorder="1"/>
    <xf numFmtId="1" fontId="1410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1411" fillId="2" borderId="0" xfId="0" applyNumberFormat="1" applyFont="1"/>
    <xf numFmtId="1" fontId="1412" fillId="2" borderId="0" xfId="0" applyNumberFormat="1" applyFont="1"/>
    <xf numFmtId="1" fontId="1413" fillId="2" borderId="0" xfId="0" applyNumberFormat="1" applyFont="1"/>
    <xf numFmtId="1" fontId="1414" fillId="2" borderId="0" xfId="0" applyNumberFormat="1" applyFont="1"/>
    <xf numFmtId="1" fontId="1415" fillId="2" borderId="0" xfId="0" applyNumberFormat="1" applyFont="1"/>
    <xf numFmtId="1" fontId="1416" fillId="2" borderId="0" xfId="0" applyNumberFormat="1" applyFont="1"/>
    <xf numFmtId="1" fontId="1417" fillId="2" borderId="0" xfId="0" applyNumberFormat="1" applyFont="1"/>
    <xf numFmtId="1" fontId="1418" fillId="2" borderId="0" xfId="0" applyNumberFormat="1" applyFont="1"/>
    <xf numFmtId="1" fontId="1419" fillId="2" borderId="0" xfId="0" applyNumberFormat="1" applyFont="1"/>
    <xf numFmtId="1" fontId="1420" fillId="2" borderId="0" xfId="0" applyNumberFormat="1" applyFont="1"/>
    <xf numFmtId="1" fontId="1421" fillId="2" borderId="0" xfId="0" applyNumberFormat="1" applyFont="1"/>
    <xf numFmtId="1" fontId="1422" fillId="2" borderId="0" xfId="0" applyNumberFormat="1" applyFont="1"/>
    <xf numFmtId="1" fontId="1423" fillId="2" borderId="0" xfId="0" applyNumberFormat="1" applyFont="1"/>
    <xf numFmtId="1" fontId="1424" fillId="2" borderId="0" xfId="0" applyNumberFormat="1" applyFont="1"/>
    <xf numFmtId="1" fontId="1425" fillId="2" borderId="0" xfId="0" applyNumberFormat="1" applyFont="1"/>
    <xf numFmtId="1" fontId="1426" fillId="2" borderId="0" xfId="0" applyNumberFormat="1" applyFont="1"/>
    <xf numFmtId="1" fontId="1427" fillId="2" borderId="0" xfId="0" applyNumberFormat="1" applyFont="1"/>
    <xf numFmtId="1" fontId="1428" fillId="2" borderId="0" xfId="0" applyNumberFormat="1" applyFont="1"/>
    <xf numFmtId="1" fontId="1429" fillId="2" borderId="0" xfId="0" applyNumberFormat="1" applyFont="1"/>
    <xf numFmtId="1" fontId="1430" fillId="2" borderId="0" xfId="0" applyNumberFormat="1" applyFont="1"/>
    <xf numFmtId="1" fontId="1431" fillId="2" borderId="0" xfId="0" applyNumberFormat="1" applyFont="1"/>
    <xf numFmtId="1" fontId="1432" fillId="2" borderId="0" xfId="0" applyNumberFormat="1" applyFont="1"/>
    <xf numFmtId="0" fontId="1432" fillId="2" borderId="0" xfId="0" applyFont="1"/>
    <xf numFmtId="1" fontId="1433" fillId="2" borderId="0" xfId="0" applyNumberFormat="1" applyFont="1"/>
    <xf numFmtId="1" fontId="1434" fillId="2" borderId="0" xfId="0" applyNumberFormat="1" applyFont="1"/>
    <xf numFmtId="1" fontId="1435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1436" fillId="2" borderId="1" xfId="0" applyFont="1" applyBorder="1"/>
    <xf numFmtId="0" fontId="1436" fillId="2" borderId="2" xfId="0" applyFont="1" applyBorder="1"/>
    <xf numFmtId="0" fontId="1436" fillId="2" borderId="2" xfId="0" applyFont="1" applyBorder="1" applyAlignment="1">
      <alignment horizontal="center"/>
    </xf>
    <xf numFmtId="0" fontId="1436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43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438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1439" fillId="2" borderId="0" xfId="0" applyFont="1" applyBorder="1" applyAlignment="1">
      <alignment horizontal="left"/>
    </xf>
    <xf numFmtId="0" fontId="1439" fillId="2" borderId="0" xfId="0" applyFont="1" applyBorder="1"/>
    <xf numFmtId="0" fontId="1439" fillId="2" borderId="5" xfId="0" applyFont="1" applyBorder="1"/>
    <xf numFmtId="0" fontId="4" fillId="2" borderId="4" xfId="0" applyFont="1" applyBorder="1"/>
    <xf numFmtId="0" fontId="1440" fillId="2" borderId="0" xfId="0" applyFont="1" applyBorder="1"/>
    <xf numFmtId="0" fontId="1440" fillId="2" borderId="0" xfId="0" applyFont="1" applyBorder="1" applyAlignment="1">
      <alignment horizontal="center"/>
    </xf>
    <xf numFmtId="0" fontId="1440" fillId="2" borderId="5" xfId="0" applyFont="1" applyBorder="1"/>
    <xf numFmtId="0" fontId="4" fillId="2" borderId="4" xfId="0" applyFont="1" applyBorder="1"/>
    <xf numFmtId="0" fontId="1441" fillId="2" borderId="0" xfId="0" applyFont="1" applyBorder="1"/>
    <xf numFmtId="0" fontId="1441" fillId="2" borderId="0" xfId="0" applyFont="1" applyBorder="1" applyAlignment="1">
      <alignment horizontal="center"/>
    </xf>
    <xf numFmtId="0" fontId="1441" fillId="2" borderId="5" xfId="0" applyFont="1" applyBorder="1"/>
    <xf numFmtId="0" fontId="4" fillId="2" borderId="4" xfId="0" applyFont="1" applyBorder="1"/>
    <xf numFmtId="0" fontId="1442" fillId="2" borderId="0" xfId="0" applyFont="1" applyBorder="1"/>
    <xf numFmtId="0" fontId="1442" fillId="2" borderId="0" xfId="0" applyFont="1" applyBorder="1" applyAlignment="1">
      <alignment horizontal="center"/>
    </xf>
    <xf numFmtId="0" fontId="1442" fillId="2" borderId="5" xfId="0" applyFont="1" applyBorder="1"/>
    <xf numFmtId="0" fontId="4" fillId="2" borderId="4" xfId="0" applyFont="1" applyBorder="1"/>
    <xf numFmtId="0" fontId="1443" fillId="2" borderId="0" xfId="0" applyFont="1" applyBorder="1"/>
    <xf numFmtId="0" fontId="1443" fillId="2" borderId="0" xfId="0" applyFont="1" applyBorder="1" applyAlignment="1">
      <alignment horizontal="center"/>
    </xf>
    <xf numFmtId="0" fontId="1443" fillId="2" borderId="5" xfId="0" applyFont="1" applyBorder="1"/>
    <xf numFmtId="0" fontId="4" fillId="2" borderId="4" xfId="0" applyFont="1" applyBorder="1"/>
    <xf numFmtId="0" fontId="1444" fillId="2" borderId="0" xfId="0" applyFont="1" applyBorder="1"/>
    <xf numFmtId="0" fontId="1444" fillId="2" borderId="0" xfId="0" applyFont="1" applyBorder="1" applyAlignment="1">
      <alignment horizontal="center"/>
    </xf>
    <xf numFmtId="0" fontId="1444" fillId="2" borderId="5" xfId="0" applyFont="1" applyBorder="1"/>
    <xf numFmtId="0" fontId="4" fillId="2" borderId="4" xfId="0" applyFont="1" applyBorder="1"/>
    <xf numFmtId="0" fontId="1445" fillId="2" borderId="0" xfId="0" applyFont="1" applyBorder="1"/>
    <xf numFmtId="0" fontId="1445" fillId="2" borderId="0" xfId="0" applyFont="1" applyBorder="1" applyAlignment="1">
      <alignment horizontal="center"/>
    </xf>
    <xf numFmtId="0" fontId="1445" fillId="2" borderId="5" xfId="0" applyFont="1" applyBorder="1"/>
    <xf numFmtId="0" fontId="4" fillId="2" borderId="4" xfId="0" applyFont="1" applyBorder="1"/>
    <xf numFmtId="0" fontId="1446" fillId="2" borderId="0" xfId="0" applyFont="1" applyBorder="1"/>
    <xf numFmtId="0" fontId="1446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1446" fillId="2" borderId="5" xfId="0" applyFont="1" applyBorder="1"/>
    <xf numFmtId="0" fontId="4" fillId="2" borderId="4" xfId="0" applyFont="1" applyBorder="1"/>
    <xf numFmtId="0" fontId="1447" fillId="2" borderId="0" xfId="0" applyFont="1" applyBorder="1"/>
    <xf numFmtId="0" fontId="1447" fillId="2" borderId="0" xfId="0" applyFont="1" applyBorder="1" applyAlignment="1">
      <alignment horizontal="center"/>
    </xf>
    <xf numFmtId="0" fontId="4" fillId="2" borderId="0" xfId="0" applyFont="1" applyBorder="1"/>
    <xf numFmtId="0" fontId="1447" fillId="2" borderId="5" xfId="0" applyFont="1" applyBorder="1"/>
    <xf numFmtId="0" fontId="4" fillId="2" borderId="4" xfId="0" applyFont="1" applyBorder="1"/>
    <xf numFmtId="0" fontId="1448" fillId="2" borderId="0" xfId="0" applyFont="1" applyBorder="1"/>
    <xf numFmtId="0" fontId="1448" fillId="2" borderId="0" xfId="0" applyFont="1" applyBorder="1" applyAlignment="1">
      <alignment horizontal="center"/>
    </xf>
    <xf numFmtId="0" fontId="1448" fillId="2" borderId="5" xfId="0" applyFont="1" applyBorder="1"/>
    <xf numFmtId="0" fontId="4" fillId="2" borderId="4" xfId="0" applyFont="1" applyBorder="1"/>
    <xf numFmtId="0" fontId="1449" fillId="2" borderId="0" xfId="0" applyFont="1" applyBorder="1"/>
    <xf numFmtId="0" fontId="1449" fillId="2" borderId="0" xfId="0" applyFont="1" applyBorder="1" applyAlignment="1">
      <alignment horizontal="center"/>
    </xf>
    <xf numFmtId="0" fontId="1449" fillId="2" borderId="6" xfId="0" applyFont="1" applyBorder="1" applyAlignment="1">
      <alignment horizontal="center"/>
    </xf>
    <xf numFmtId="0" fontId="1449" fillId="2" borderId="3" xfId="0" applyFont="1" applyBorder="1" applyAlignment="1">
      <alignment horizontal="center" wrapText="1"/>
    </xf>
    <xf numFmtId="0" fontId="1449" fillId="2" borderId="5" xfId="0" applyFont="1" applyBorder="1"/>
    <xf numFmtId="0" fontId="1450" fillId="2" borderId="4" xfId="0" applyFont="1" applyBorder="1"/>
    <xf numFmtId="0" fontId="1450" fillId="2" borderId="0" xfId="0" applyFont="1" applyBorder="1"/>
    <xf numFmtId="0" fontId="1450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1450" fillId="2" borderId="5" xfId="0" applyFont="1" applyBorder="1"/>
    <xf numFmtId="0" fontId="1451" fillId="2" borderId="4" xfId="0" applyFont="1" applyBorder="1"/>
    <xf numFmtId="0" fontId="1451" fillId="2" borderId="0" xfId="0" applyFont="1" applyBorder="1"/>
    <xf numFmtId="0" fontId="1451" fillId="2" borderId="0" xfId="0" applyFont="1" applyBorder="1" applyAlignment="1">
      <alignment horizontal="center"/>
    </xf>
    <xf numFmtId="0" fontId="1451" fillId="2" borderId="7" xfId="0" applyFont="1" applyBorder="1"/>
    <xf numFmtId="0" fontId="1451" fillId="2" borderId="5" xfId="0" applyFont="1" applyBorder="1"/>
    <xf numFmtId="0" fontId="1452" fillId="2" borderId="4" xfId="0" applyFont="1" applyBorder="1"/>
    <xf numFmtId="0" fontId="1452" fillId="2" borderId="0" xfId="0" applyFont="1" applyBorder="1"/>
    <xf numFmtId="0" fontId="145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452" fillId="2" borderId="5" xfId="0" applyFont="1" applyBorder="1"/>
    <xf numFmtId="0" fontId="1453" fillId="2" borderId="4" xfId="0" applyFont="1" applyBorder="1"/>
    <xf numFmtId="0" fontId="1453" fillId="2" borderId="0" xfId="0" applyFont="1" applyBorder="1"/>
    <xf numFmtId="0" fontId="1453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453" fillId="2" borderId="5" xfId="0" applyFont="1" applyBorder="1"/>
    <xf numFmtId="0" fontId="1454" fillId="2" borderId="4" xfId="0" applyFont="1" applyBorder="1"/>
    <xf numFmtId="0" fontId="1454" fillId="2" borderId="0" xfId="0" applyFont="1" applyBorder="1"/>
    <xf numFmtId="0" fontId="1454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1454" fillId="2" borderId="7" xfId="0" applyFont="1" applyBorder="1" applyAlignment="1">
      <alignment horizontal="center" vertical="center"/>
    </xf>
    <xf numFmtId="2" fontId="1454" fillId="2" borderId="5" xfId="0" applyNumberFormat="1" applyFont="1" applyBorder="1" applyAlignment="1">
      <alignment horizontal="center"/>
    </xf>
    <xf numFmtId="0" fontId="1454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1455" fillId="2" borderId="4" xfId="0" applyFont="1" applyBorder="1"/>
    <xf numFmtId="0" fontId="1455" fillId="2" borderId="0" xfId="0" applyFont="1" applyBorder="1"/>
    <xf numFmtId="0" fontId="1455" fillId="2" borderId="0" xfId="0" applyFont="1" applyBorder="1" applyAlignment="1">
      <alignment horizontal="center"/>
    </xf>
    <xf numFmtId="0" fontId="1455" fillId="2" borderId="9" xfId="0" applyFont="1" applyBorder="1" applyAlignment="1">
      <alignment horizontal="center"/>
    </xf>
    <xf numFmtId="0" fontId="1455" fillId="2" borderId="10" xfId="0" applyFont="1" applyBorder="1" applyAlignment="1">
      <alignment horizontal="center"/>
    </xf>
    <xf numFmtId="0" fontId="1455" fillId="2" borderId="5" xfId="0" applyFont="1" applyBorder="1"/>
    <xf numFmtId="0" fontId="4" fillId="2" borderId="4" xfId="0" applyFont="1" applyBorder="1"/>
    <xf numFmtId="0" fontId="1456" fillId="2" borderId="0" xfId="0" applyFont="1" applyBorder="1"/>
    <xf numFmtId="0" fontId="4" fillId="2" borderId="0" xfId="0" applyFont="1" applyBorder="1" applyAlignment="1">
      <alignment horizontal="center"/>
    </xf>
    <xf numFmtId="0" fontId="1456" fillId="2" borderId="0" xfId="0" applyFont="1" applyBorder="1" applyAlignment="1">
      <alignment horizontal="center"/>
    </xf>
    <xf numFmtId="0" fontId="1456" fillId="2" borderId="9" xfId="0" applyFont="1" applyBorder="1"/>
    <xf numFmtId="0" fontId="1456" fillId="2" borderId="10" xfId="0" applyFont="1" applyBorder="1"/>
    <xf numFmtId="0" fontId="1456" fillId="2" borderId="5" xfId="0" applyFont="1" applyBorder="1"/>
    <xf numFmtId="0" fontId="1457" fillId="2" borderId="4" xfId="0" applyFont="1" applyBorder="1"/>
    <xf numFmtId="0" fontId="1457" fillId="2" borderId="0" xfId="0" applyFont="1" applyBorder="1"/>
    <xf numFmtId="0" fontId="1457" fillId="2" borderId="0" xfId="0" applyFont="1" applyBorder="1" applyAlignment="1">
      <alignment horizontal="center"/>
    </xf>
    <xf numFmtId="0" fontId="1457" fillId="2" borderId="5" xfId="0" applyFont="1" applyBorder="1"/>
    <xf numFmtId="0" fontId="4" fillId="2" borderId="4" xfId="0" applyFont="1" applyBorder="1"/>
    <xf numFmtId="0" fontId="1458" fillId="2" borderId="0" xfId="0" applyFont="1" applyBorder="1"/>
    <xf numFmtId="0" fontId="1458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1458" fillId="2" borderId="5" xfId="0" applyFont="1" applyBorder="1"/>
    <xf numFmtId="0" fontId="1460" fillId="2" borderId="4" xfId="0" applyFont="1" applyBorder="1"/>
    <xf numFmtId="0" fontId="1460" fillId="2" borderId="0" xfId="0" applyFont="1" applyBorder="1"/>
    <xf numFmtId="0" fontId="1460" fillId="2" borderId="0" xfId="0" applyFont="1" applyBorder="1" applyAlignment="1">
      <alignment horizontal="center"/>
    </xf>
    <xf numFmtId="0" fontId="1459" fillId="2" borderId="0" xfId="0" applyFont="1" applyBorder="1" applyAlignment="1">
      <alignment horizontal="center"/>
    </xf>
    <xf numFmtId="0" fontId="1460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1461" fillId="2" borderId="0" xfId="0" applyFont="1" applyBorder="1"/>
    <xf numFmtId="0" fontId="1461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1462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1463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6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6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6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6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6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66" fillId="2" borderId="5" xfId="0" applyFont="1" applyBorder="1"/>
    <xf numFmtId="1" fontId="1466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6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46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6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46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6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46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7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7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7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7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7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7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7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7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7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7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7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7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7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7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7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7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7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7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7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7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8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8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8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8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8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8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8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8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8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8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8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8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8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86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8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8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8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8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8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8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9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9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9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9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9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92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9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9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9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49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9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95" fillId="2" borderId="5" xfId="0" applyFont="1" applyBorder="1"/>
    <xf numFmtId="0" fontId="4" fillId="2" borderId="4" xfId="0" applyFont="1" applyBorder="1"/>
    <xf numFmtId="0" fontId="1496" fillId="2" borderId="0" xfId="0" applyFont="1" applyBorder="1"/>
    <xf numFmtId="0" fontId="1496" fillId="2" borderId="0" xfId="0" applyFont="1" applyBorder="1" applyAlignment="1">
      <alignment horizontal="center"/>
    </xf>
    <xf numFmtId="1" fontId="1496" fillId="2" borderId="0" xfId="0" applyNumberFormat="1" applyFont="1" applyBorder="1"/>
    <xf numFmtId="0" fontId="1496" fillId="2" borderId="5" xfId="0" applyFont="1" applyBorder="1"/>
    <xf numFmtId="0" fontId="1497" fillId="2" borderId="4" xfId="0" applyFont="1" applyBorder="1"/>
    <xf numFmtId="0" fontId="1497" fillId="2" borderId="0" xfId="0" applyFont="1" applyBorder="1"/>
    <xf numFmtId="0" fontId="1497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1497" fillId="2" borderId="5" xfId="0" applyFont="1" applyBorder="1"/>
    <xf numFmtId="0" fontId="8" fillId="2" borderId="4" xfId="0" applyFont="1" applyBorder="1"/>
    <xf numFmtId="0" fontId="1498" fillId="2" borderId="0" xfId="0" applyFont="1" applyBorder="1"/>
    <xf numFmtId="0" fontId="1498" fillId="2" borderId="0" xfId="0" applyFont="1" applyBorder="1" applyAlignment="1">
      <alignment horizontal="center"/>
    </xf>
    <xf numFmtId="1" fontId="1498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498" fillId="2" borderId="5" xfId="0" applyFont="1" applyBorder="1"/>
    <xf numFmtId="0" fontId="1499" fillId="2" borderId="4" xfId="0" applyFont="1" applyBorder="1" applyAlignment="1">
      <alignment horizontal="center"/>
    </xf>
    <xf numFmtId="0" fontId="1499" fillId="2" borderId="0" xfId="0" applyFont="1" applyBorder="1" applyAlignment="1">
      <alignment horizontal="center"/>
    </xf>
    <xf numFmtId="0" fontId="1499" fillId="2" borderId="0" xfId="0" applyFont="1" applyBorder="1"/>
    <xf numFmtId="0" fontId="1499" fillId="2" borderId="5" xfId="0" applyFont="1" applyBorder="1"/>
    <xf numFmtId="0" fontId="8" fillId="2" borderId="4" xfId="0" applyFont="1" applyBorder="1"/>
    <xf numFmtId="0" fontId="1500" fillId="2" borderId="0" xfId="0" applyFont="1" applyBorder="1"/>
    <xf numFmtId="0" fontId="1500" fillId="2" borderId="0" xfId="0" applyFont="1" applyBorder="1" applyAlignment="1">
      <alignment horizontal="center"/>
    </xf>
    <xf numFmtId="1" fontId="1500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500" fillId="2" borderId="5" xfId="0" applyFont="1" applyBorder="1"/>
    <xf numFmtId="0" fontId="1501" fillId="2" borderId="4" xfId="0" applyFont="1" applyBorder="1"/>
    <xf numFmtId="0" fontId="1501" fillId="2" borderId="0" xfId="0" applyFont="1" applyBorder="1"/>
    <xf numFmtId="0" fontId="1501" fillId="2" borderId="0" xfId="0" applyFont="1" applyBorder="1" applyAlignment="1">
      <alignment horizontal="center"/>
    </xf>
    <xf numFmtId="1" fontId="1501" fillId="2" borderId="0" xfId="0" applyNumberFormat="1" applyFont="1" applyBorder="1"/>
    <xf numFmtId="0" fontId="1501" fillId="2" borderId="5" xfId="0" applyFont="1" applyBorder="1"/>
    <xf numFmtId="0" fontId="1502" fillId="2" borderId="4" xfId="0" applyFont="1" applyBorder="1"/>
    <xf numFmtId="0" fontId="1502" fillId="2" borderId="0" xfId="0" applyFont="1" applyBorder="1"/>
    <xf numFmtId="0" fontId="1502" fillId="2" borderId="0" xfId="0" applyFont="1" applyBorder="1" applyAlignment="1">
      <alignment horizontal="center"/>
    </xf>
    <xf numFmtId="1" fontId="1502" fillId="2" borderId="0" xfId="0" applyNumberFormat="1" applyFont="1" applyBorder="1"/>
    <xf numFmtId="0" fontId="1502" fillId="2" borderId="5" xfId="0" applyFont="1" applyBorder="1"/>
    <xf numFmtId="0" fontId="1503" fillId="2" borderId="4" xfId="0" applyFont="1" applyBorder="1"/>
    <xf numFmtId="0" fontId="1503" fillId="2" borderId="0" xfId="0" applyFont="1" applyBorder="1"/>
    <xf numFmtId="0" fontId="1503" fillId="2" borderId="0" xfId="0" applyFont="1" applyBorder="1" applyAlignment="1">
      <alignment horizontal="center"/>
    </xf>
    <xf numFmtId="1" fontId="1503" fillId="2" borderId="0" xfId="0" applyNumberFormat="1" applyFont="1" applyBorder="1"/>
    <xf numFmtId="0" fontId="1503" fillId="2" borderId="5" xfId="0" applyFont="1" applyBorder="1"/>
    <xf numFmtId="0" fontId="1504" fillId="2" borderId="11" xfId="0" applyFont="1" applyBorder="1"/>
    <xf numFmtId="0" fontId="1504" fillId="2" borderId="12" xfId="0" applyFont="1" applyBorder="1"/>
    <xf numFmtId="0" fontId="1504" fillId="2" borderId="12" xfId="0" applyFont="1" applyBorder="1" applyAlignment="1">
      <alignment horizontal="center"/>
    </xf>
    <xf numFmtId="1" fontId="1504" fillId="2" borderId="12" xfId="0" applyNumberFormat="1" applyFont="1" applyBorder="1"/>
    <xf numFmtId="0" fontId="1504" fillId="2" borderId="10" xfId="0" applyFont="1" applyBorder="1"/>
    <xf numFmtId="1" fontId="1505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1506" fillId="2" borderId="0" xfId="0" applyNumberFormat="1" applyFont="1"/>
    <xf numFmtId="1" fontId="1507" fillId="2" borderId="0" xfId="0" applyNumberFormat="1" applyFont="1"/>
    <xf numFmtId="1" fontId="1508" fillId="2" borderId="0" xfId="0" applyNumberFormat="1" applyFont="1"/>
    <xf numFmtId="1" fontId="1509" fillId="2" borderId="0" xfId="0" applyNumberFormat="1" applyFont="1"/>
    <xf numFmtId="1" fontId="1510" fillId="2" borderId="0" xfId="0" applyNumberFormat="1" applyFont="1"/>
    <xf numFmtId="1" fontId="1511" fillId="2" borderId="0" xfId="0" applyNumberFormat="1" applyFont="1"/>
    <xf numFmtId="1" fontId="1512" fillId="2" borderId="0" xfId="0" applyNumberFormat="1" applyFont="1"/>
    <xf numFmtId="1" fontId="1513" fillId="2" borderId="0" xfId="0" applyNumberFormat="1" applyFont="1"/>
    <xf numFmtId="1" fontId="1514" fillId="2" borderId="0" xfId="0" applyNumberFormat="1" applyFont="1"/>
    <xf numFmtId="1" fontId="1515" fillId="2" borderId="0" xfId="0" applyNumberFormat="1" applyFont="1"/>
    <xf numFmtId="1" fontId="1516" fillId="2" borderId="0" xfId="0" applyNumberFormat="1" applyFont="1"/>
    <xf numFmtId="1" fontId="1517" fillId="2" borderId="0" xfId="0" applyNumberFormat="1" applyFont="1"/>
    <xf numFmtId="1" fontId="1518" fillId="2" borderId="0" xfId="0" applyNumberFormat="1" applyFont="1"/>
    <xf numFmtId="1" fontId="1519" fillId="2" borderId="0" xfId="0" applyNumberFormat="1" applyFont="1"/>
    <xf numFmtId="1" fontId="1520" fillId="2" borderId="0" xfId="0" applyNumberFormat="1" applyFont="1"/>
    <xf numFmtId="1" fontId="1521" fillId="2" borderId="0" xfId="0" applyNumberFormat="1" applyFont="1"/>
    <xf numFmtId="1" fontId="1522" fillId="2" borderId="0" xfId="0" applyNumberFormat="1" applyFont="1"/>
    <xf numFmtId="1" fontId="1523" fillId="2" borderId="0" xfId="0" applyNumberFormat="1" applyFont="1"/>
    <xf numFmtId="1" fontId="1524" fillId="2" borderId="0" xfId="0" applyNumberFormat="1" applyFont="1"/>
    <xf numFmtId="1" fontId="1525" fillId="2" borderId="0" xfId="0" applyNumberFormat="1" applyFont="1"/>
    <xf numFmtId="1" fontId="1526" fillId="2" borderId="0" xfId="0" applyNumberFormat="1" applyFont="1"/>
    <xf numFmtId="1" fontId="1527" fillId="2" borderId="0" xfId="0" applyNumberFormat="1" applyFont="1"/>
    <xf numFmtId="0" fontId="1527" fillId="2" borderId="0" xfId="0" applyFont="1"/>
    <xf numFmtId="1" fontId="1528" fillId="2" borderId="0" xfId="0" applyNumberFormat="1" applyFont="1"/>
    <xf numFmtId="1" fontId="1529" fillId="2" borderId="0" xfId="0" applyNumberFormat="1" applyFont="1"/>
    <xf numFmtId="1" fontId="1530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1531" fillId="2" borderId="1" xfId="0" applyFont="1" applyBorder="1"/>
    <xf numFmtId="0" fontId="1531" fillId="2" borderId="2" xfId="0" applyFont="1" applyBorder="1"/>
    <xf numFmtId="0" fontId="1531" fillId="2" borderId="2" xfId="0" applyFont="1" applyBorder="1" applyAlignment="1">
      <alignment horizontal="center"/>
    </xf>
    <xf numFmtId="0" fontId="1531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53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533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1534" fillId="2" borderId="0" xfId="0" applyFont="1" applyBorder="1" applyAlignment="1">
      <alignment horizontal="left"/>
    </xf>
    <xf numFmtId="0" fontId="1534" fillId="2" borderId="0" xfId="0" applyFont="1" applyBorder="1"/>
    <xf numFmtId="0" fontId="1534" fillId="2" borderId="5" xfId="0" applyFont="1" applyBorder="1"/>
    <xf numFmtId="0" fontId="4" fillId="2" borderId="4" xfId="0" applyFont="1" applyBorder="1"/>
    <xf numFmtId="0" fontId="1535" fillId="2" borderId="0" xfId="0" applyFont="1" applyBorder="1"/>
    <xf numFmtId="0" fontId="1535" fillId="2" borderId="0" xfId="0" applyFont="1" applyBorder="1" applyAlignment="1">
      <alignment horizontal="center"/>
    </xf>
    <xf numFmtId="0" fontId="1535" fillId="2" borderId="5" xfId="0" applyFont="1" applyBorder="1"/>
    <xf numFmtId="0" fontId="4" fillId="2" borderId="4" xfId="0" applyFont="1" applyBorder="1"/>
    <xf numFmtId="0" fontId="1536" fillId="2" borderId="0" xfId="0" applyFont="1" applyBorder="1"/>
    <xf numFmtId="0" fontId="1536" fillId="2" borderId="0" xfId="0" applyFont="1" applyBorder="1" applyAlignment="1">
      <alignment horizontal="center"/>
    </xf>
    <xf numFmtId="0" fontId="1536" fillId="2" borderId="5" xfId="0" applyFont="1" applyBorder="1"/>
    <xf numFmtId="0" fontId="4" fillId="2" borderId="4" xfId="0" applyFont="1" applyBorder="1"/>
    <xf numFmtId="0" fontId="1537" fillId="2" borderId="0" xfId="0" applyFont="1" applyBorder="1"/>
    <xf numFmtId="0" fontId="1537" fillId="2" borderId="0" xfId="0" applyFont="1" applyBorder="1" applyAlignment="1">
      <alignment horizontal="center"/>
    </xf>
    <xf numFmtId="0" fontId="1537" fillId="2" borderId="5" xfId="0" applyFont="1" applyBorder="1"/>
    <xf numFmtId="0" fontId="4" fillId="2" borderId="4" xfId="0" applyFont="1" applyBorder="1"/>
    <xf numFmtId="0" fontId="1538" fillId="2" borderId="0" xfId="0" applyFont="1" applyBorder="1"/>
    <xf numFmtId="0" fontId="1538" fillId="2" borderId="0" xfId="0" applyFont="1" applyBorder="1" applyAlignment="1">
      <alignment horizontal="center"/>
    </xf>
    <xf numFmtId="0" fontId="1538" fillId="2" borderId="5" xfId="0" applyFont="1" applyBorder="1"/>
    <xf numFmtId="0" fontId="4" fillId="2" borderId="4" xfId="0" applyFont="1" applyBorder="1"/>
    <xf numFmtId="0" fontId="1539" fillId="2" borderId="0" xfId="0" applyFont="1" applyBorder="1"/>
    <xf numFmtId="0" fontId="1539" fillId="2" borderId="0" xfId="0" applyFont="1" applyBorder="1" applyAlignment="1">
      <alignment horizontal="center"/>
    </xf>
    <xf numFmtId="0" fontId="1539" fillId="2" borderId="5" xfId="0" applyFont="1" applyBorder="1"/>
    <xf numFmtId="0" fontId="4" fillId="2" borderId="4" xfId="0" applyFont="1" applyBorder="1"/>
    <xf numFmtId="0" fontId="1540" fillId="2" borderId="0" xfId="0" applyFont="1" applyBorder="1"/>
    <xf numFmtId="0" fontId="1540" fillId="2" borderId="0" xfId="0" applyFont="1" applyBorder="1" applyAlignment="1">
      <alignment horizontal="center"/>
    </xf>
    <xf numFmtId="0" fontId="1540" fillId="2" borderId="5" xfId="0" applyFont="1" applyBorder="1"/>
    <xf numFmtId="0" fontId="4" fillId="2" borderId="4" xfId="0" applyFont="1" applyBorder="1"/>
    <xf numFmtId="0" fontId="1541" fillId="2" borderId="0" xfId="0" applyFont="1" applyBorder="1"/>
    <xf numFmtId="0" fontId="1541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1541" fillId="2" borderId="5" xfId="0" applyFont="1" applyBorder="1"/>
    <xf numFmtId="0" fontId="4" fillId="2" borderId="4" xfId="0" applyFont="1" applyBorder="1"/>
    <xf numFmtId="0" fontId="1542" fillId="2" borderId="0" xfId="0" applyFont="1" applyBorder="1"/>
    <xf numFmtId="0" fontId="1542" fillId="2" borderId="0" xfId="0" applyFont="1" applyBorder="1" applyAlignment="1">
      <alignment horizontal="center"/>
    </xf>
    <xf numFmtId="0" fontId="4" fillId="2" borderId="0" xfId="0" applyFont="1" applyBorder="1"/>
    <xf numFmtId="0" fontId="1542" fillId="2" borderId="5" xfId="0" applyFont="1" applyBorder="1"/>
    <xf numFmtId="0" fontId="4" fillId="2" borderId="4" xfId="0" applyFont="1" applyBorder="1"/>
    <xf numFmtId="0" fontId="1543" fillId="2" borderId="0" xfId="0" applyFont="1" applyBorder="1"/>
    <xf numFmtId="0" fontId="1543" fillId="2" borderId="0" xfId="0" applyFont="1" applyBorder="1" applyAlignment="1">
      <alignment horizontal="center"/>
    </xf>
    <xf numFmtId="0" fontId="1543" fillId="2" borderId="5" xfId="0" applyFont="1" applyBorder="1"/>
    <xf numFmtId="0" fontId="4" fillId="2" borderId="4" xfId="0" applyFont="1" applyBorder="1"/>
    <xf numFmtId="0" fontId="1544" fillId="2" borderId="0" xfId="0" applyFont="1" applyBorder="1"/>
    <xf numFmtId="0" fontId="1544" fillId="2" borderId="0" xfId="0" applyFont="1" applyBorder="1" applyAlignment="1">
      <alignment horizontal="center"/>
    </xf>
    <xf numFmtId="0" fontId="1544" fillId="2" borderId="6" xfId="0" applyFont="1" applyBorder="1" applyAlignment="1">
      <alignment horizontal="center"/>
    </xf>
    <xf numFmtId="0" fontId="1544" fillId="2" borderId="3" xfId="0" applyFont="1" applyBorder="1" applyAlignment="1">
      <alignment horizontal="center" wrapText="1"/>
    </xf>
    <xf numFmtId="0" fontId="1544" fillId="2" borderId="5" xfId="0" applyFont="1" applyBorder="1"/>
    <xf numFmtId="0" fontId="1545" fillId="2" borderId="4" xfId="0" applyFont="1" applyBorder="1"/>
    <xf numFmtId="0" fontId="1545" fillId="2" borderId="0" xfId="0" applyFont="1" applyBorder="1"/>
    <xf numFmtId="0" fontId="1545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1545" fillId="2" borderId="5" xfId="0" applyFont="1" applyBorder="1"/>
    <xf numFmtId="0" fontId="1546" fillId="2" borderId="4" xfId="0" applyFont="1" applyBorder="1"/>
    <xf numFmtId="0" fontId="1546" fillId="2" borderId="0" xfId="0" applyFont="1" applyBorder="1"/>
    <xf numFmtId="0" fontId="1546" fillId="2" borderId="0" xfId="0" applyFont="1" applyBorder="1" applyAlignment="1">
      <alignment horizontal="center"/>
    </xf>
    <xf numFmtId="0" fontId="1546" fillId="2" borderId="7" xfId="0" applyFont="1" applyBorder="1"/>
    <xf numFmtId="0" fontId="1546" fillId="2" borderId="5" xfId="0" applyFont="1" applyBorder="1"/>
    <xf numFmtId="0" fontId="1547" fillId="2" borderId="4" xfId="0" applyFont="1" applyBorder="1"/>
    <xf numFmtId="0" fontId="1547" fillId="2" borderId="0" xfId="0" applyFont="1" applyBorder="1"/>
    <xf numFmtId="0" fontId="154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547" fillId="2" borderId="5" xfId="0" applyFont="1" applyBorder="1"/>
    <xf numFmtId="0" fontId="1548" fillId="2" borderId="4" xfId="0" applyFont="1" applyBorder="1"/>
    <xf numFmtId="0" fontId="1548" fillId="2" borderId="0" xfId="0" applyFont="1" applyBorder="1"/>
    <xf numFmtId="0" fontId="1548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548" fillId="2" borderId="5" xfId="0" applyFont="1" applyBorder="1"/>
    <xf numFmtId="0" fontId="1549" fillId="2" borderId="4" xfId="0" applyFont="1" applyBorder="1"/>
    <xf numFmtId="0" fontId="1549" fillId="2" borderId="0" xfId="0" applyFont="1" applyBorder="1"/>
    <xf numFmtId="0" fontId="1549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1549" fillId="2" borderId="7" xfId="0" applyFont="1" applyBorder="1" applyAlignment="1">
      <alignment horizontal="center" vertical="center"/>
    </xf>
    <xf numFmtId="2" fontId="1549" fillId="2" borderId="5" xfId="0" applyNumberFormat="1" applyFont="1" applyBorder="1" applyAlignment="1">
      <alignment horizontal="center"/>
    </xf>
    <xf numFmtId="0" fontId="1549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1550" fillId="2" borderId="4" xfId="0" applyFont="1" applyBorder="1"/>
    <xf numFmtId="0" fontId="1550" fillId="2" borderId="0" xfId="0" applyFont="1" applyBorder="1"/>
    <xf numFmtId="0" fontId="1550" fillId="2" borderId="0" xfId="0" applyFont="1" applyBorder="1" applyAlignment="1">
      <alignment horizontal="center"/>
    </xf>
    <xf numFmtId="0" fontId="1550" fillId="2" borderId="9" xfId="0" applyFont="1" applyBorder="1" applyAlignment="1">
      <alignment horizontal="center"/>
    </xf>
    <xf numFmtId="0" fontId="1550" fillId="2" borderId="10" xfId="0" applyFont="1" applyBorder="1" applyAlignment="1">
      <alignment horizontal="center"/>
    </xf>
    <xf numFmtId="0" fontId="1550" fillId="2" borderId="5" xfId="0" applyFont="1" applyBorder="1"/>
    <xf numFmtId="0" fontId="4" fillId="2" borderId="4" xfId="0" applyFont="1" applyBorder="1"/>
    <xf numFmtId="0" fontId="1551" fillId="2" borderId="0" xfId="0" applyFont="1" applyBorder="1"/>
    <xf numFmtId="0" fontId="4" fillId="2" borderId="0" xfId="0" applyFont="1" applyBorder="1" applyAlignment="1">
      <alignment horizontal="center"/>
    </xf>
    <xf numFmtId="0" fontId="1551" fillId="2" borderId="0" xfId="0" applyFont="1" applyBorder="1" applyAlignment="1">
      <alignment horizontal="center"/>
    </xf>
    <xf numFmtId="0" fontId="1551" fillId="2" borderId="9" xfId="0" applyFont="1" applyBorder="1"/>
    <xf numFmtId="0" fontId="1551" fillId="2" borderId="10" xfId="0" applyFont="1" applyBorder="1"/>
    <xf numFmtId="0" fontId="1551" fillId="2" borderId="5" xfId="0" applyFont="1" applyBorder="1"/>
    <xf numFmtId="0" fontId="1552" fillId="2" borderId="4" xfId="0" applyFont="1" applyBorder="1"/>
    <xf numFmtId="0" fontId="1552" fillId="2" borderId="0" xfId="0" applyFont="1" applyBorder="1"/>
    <xf numFmtId="0" fontId="1552" fillId="2" borderId="0" xfId="0" applyFont="1" applyBorder="1" applyAlignment="1">
      <alignment horizontal="center"/>
    </xf>
    <xf numFmtId="0" fontId="1552" fillId="2" borderId="5" xfId="0" applyFont="1" applyBorder="1"/>
    <xf numFmtId="0" fontId="4" fillId="2" borderId="4" xfId="0" applyFont="1" applyBorder="1"/>
    <xf numFmtId="0" fontId="1553" fillId="2" borderId="0" xfId="0" applyFont="1" applyBorder="1"/>
    <xf numFmtId="0" fontId="1553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1553" fillId="2" borderId="5" xfId="0" applyFont="1" applyBorder="1"/>
    <xf numFmtId="0" fontId="1555" fillId="2" borderId="4" xfId="0" applyFont="1" applyBorder="1"/>
    <xf numFmtId="0" fontId="1555" fillId="2" borderId="0" xfId="0" applyFont="1" applyBorder="1"/>
    <xf numFmtId="0" fontId="1555" fillId="2" borderId="0" xfId="0" applyFont="1" applyBorder="1" applyAlignment="1">
      <alignment horizontal="center"/>
    </xf>
    <xf numFmtId="0" fontId="1554" fillId="2" borderId="0" xfId="0" applyFont="1" applyBorder="1" applyAlignment="1">
      <alignment horizontal="center"/>
    </xf>
    <xf numFmtId="0" fontId="1555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1556" fillId="2" borderId="0" xfId="0" applyFont="1" applyBorder="1"/>
    <xf numFmtId="0" fontId="1556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1557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1558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5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5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6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6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6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61" fillId="2" borderId="5" xfId="0" applyFont="1" applyBorder="1"/>
    <xf numFmtId="1" fontId="1561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6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56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6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56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6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56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6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6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6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6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6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6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6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6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6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6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7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7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7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7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7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7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7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7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7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7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7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7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7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7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7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7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7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7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7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7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8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8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8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81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8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8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8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8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8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8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8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85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8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8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8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87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8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8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8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58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9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90" fillId="2" borderId="5" xfId="0" applyFont="1" applyBorder="1"/>
    <xf numFmtId="0" fontId="4" fillId="2" borderId="4" xfId="0" applyFont="1" applyBorder="1"/>
    <xf numFmtId="0" fontId="1591" fillId="2" borderId="0" xfId="0" applyFont="1" applyBorder="1"/>
    <xf numFmtId="0" fontId="1591" fillId="2" borderId="0" xfId="0" applyFont="1" applyBorder="1" applyAlignment="1">
      <alignment horizontal="center"/>
    </xf>
    <xf numFmtId="1" fontId="1591" fillId="2" borderId="0" xfId="0" applyNumberFormat="1" applyFont="1" applyBorder="1"/>
    <xf numFmtId="0" fontId="1591" fillId="2" borderId="5" xfId="0" applyFont="1" applyBorder="1"/>
    <xf numFmtId="0" fontId="1592" fillId="2" borderId="4" xfId="0" applyFont="1" applyBorder="1"/>
    <xf numFmtId="0" fontId="1592" fillId="2" borderId="0" xfId="0" applyFont="1" applyBorder="1"/>
    <xf numFmtId="0" fontId="1592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1592" fillId="2" borderId="5" xfId="0" applyFont="1" applyBorder="1"/>
    <xf numFmtId="0" fontId="8" fillId="2" borderId="4" xfId="0" applyFont="1" applyBorder="1"/>
    <xf numFmtId="0" fontId="1593" fillId="2" borderId="0" xfId="0" applyFont="1" applyBorder="1"/>
    <xf numFmtId="0" fontId="1593" fillId="2" borderId="0" xfId="0" applyFont="1" applyBorder="1" applyAlignment="1">
      <alignment horizontal="center"/>
    </xf>
    <xf numFmtId="1" fontId="1593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593" fillId="2" borderId="5" xfId="0" applyFont="1" applyBorder="1"/>
    <xf numFmtId="0" fontId="1594" fillId="2" borderId="4" xfId="0" applyFont="1" applyBorder="1" applyAlignment="1">
      <alignment horizontal="center"/>
    </xf>
    <xf numFmtId="0" fontId="1594" fillId="2" borderId="0" xfId="0" applyFont="1" applyBorder="1" applyAlignment="1">
      <alignment horizontal="center"/>
    </xf>
    <xf numFmtId="0" fontId="1594" fillId="2" borderId="0" xfId="0" applyFont="1" applyBorder="1"/>
    <xf numFmtId="0" fontId="1594" fillId="2" borderId="5" xfId="0" applyFont="1" applyBorder="1"/>
    <xf numFmtId="0" fontId="8" fillId="2" borderId="4" xfId="0" applyFont="1" applyBorder="1"/>
    <xf numFmtId="0" fontId="1595" fillId="2" borderId="0" xfId="0" applyFont="1" applyBorder="1"/>
    <xf numFmtId="0" fontId="1595" fillId="2" borderId="0" xfId="0" applyFont="1" applyBorder="1" applyAlignment="1">
      <alignment horizontal="center"/>
    </xf>
    <xf numFmtId="1" fontId="1595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595" fillId="2" borderId="5" xfId="0" applyFont="1" applyBorder="1"/>
    <xf numFmtId="0" fontId="1596" fillId="2" borderId="4" xfId="0" applyFont="1" applyBorder="1"/>
    <xf numFmtId="0" fontId="1596" fillId="2" borderId="0" xfId="0" applyFont="1" applyBorder="1"/>
    <xf numFmtId="0" fontId="1596" fillId="2" borderId="0" xfId="0" applyFont="1" applyBorder="1" applyAlignment="1">
      <alignment horizontal="center"/>
    </xf>
    <xf numFmtId="1" fontId="1596" fillId="2" borderId="0" xfId="0" applyNumberFormat="1" applyFont="1" applyBorder="1"/>
    <xf numFmtId="0" fontId="1596" fillId="2" borderId="5" xfId="0" applyFont="1" applyBorder="1"/>
    <xf numFmtId="0" fontId="1597" fillId="2" borderId="4" xfId="0" applyFont="1" applyBorder="1"/>
    <xf numFmtId="0" fontId="1597" fillId="2" borderId="0" xfId="0" applyFont="1" applyBorder="1"/>
    <xf numFmtId="0" fontId="1597" fillId="2" borderId="0" xfId="0" applyFont="1" applyBorder="1" applyAlignment="1">
      <alignment horizontal="center"/>
    </xf>
    <xf numFmtId="1" fontId="1597" fillId="2" borderId="0" xfId="0" applyNumberFormat="1" applyFont="1" applyBorder="1"/>
    <xf numFmtId="0" fontId="1597" fillId="2" borderId="5" xfId="0" applyFont="1" applyBorder="1"/>
    <xf numFmtId="0" fontId="1598" fillId="2" borderId="4" xfId="0" applyFont="1" applyBorder="1"/>
    <xf numFmtId="0" fontId="1598" fillId="2" borderId="0" xfId="0" applyFont="1" applyBorder="1"/>
    <xf numFmtId="0" fontId="1598" fillId="2" borderId="0" xfId="0" applyFont="1" applyBorder="1" applyAlignment="1">
      <alignment horizontal="center"/>
    </xf>
    <xf numFmtId="1" fontId="1598" fillId="2" borderId="0" xfId="0" applyNumberFormat="1" applyFont="1" applyBorder="1"/>
    <xf numFmtId="0" fontId="1598" fillId="2" borderId="5" xfId="0" applyFont="1" applyBorder="1"/>
    <xf numFmtId="0" fontId="1599" fillId="2" borderId="11" xfId="0" applyFont="1" applyBorder="1"/>
    <xf numFmtId="0" fontId="1599" fillId="2" borderId="12" xfId="0" applyFont="1" applyBorder="1"/>
    <xf numFmtId="0" fontId="1599" fillId="2" borderId="12" xfId="0" applyFont="1" applyBorder="1" applyAlignment="1">
      <alignment horizontal="center"/>
    </xf>
    <xf numFmtId="1" fontId="1599" fillId="2" borderId="12" xfId="0" applyNumberFormat="1" applyFont="1" applyBorder="1"/>
    <xf numFmtId="0" fontId="1599" fillId="2" borderId="10" xfId="0" applyFont="1" applyBorder="1"/>
    <xf numFmtId="1" fontId="1600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1601" fillId="2" borderId="0" xfId="0" applyNumberFormat="1" applyFont="1"/>
    <xf numFmtId="1" fontId="1602" fillId="2" borderId="0" xfId="0" applyNumberFormat="1" applyFont="1"/>
    <xf numFmtId="1" fontId="1603" fillId="2" borderId="0" xfId="0" applyNumberFormat="1" applyFont="1"/>
    <xf numFmtId="1" fontId="1604" fillId="2" borderId="0" xfId="0" applyNumberFormat="1" applyFont="1"/>
    <xf numFmtId="1" fontId="1605" fillId="2" borderId="0" xfId="0" applyNumberFormat="1" applyFont="1"/>
    <xf numFmtId="1" fontId="1606" fillId="2" borderId="0" xfId="0" applyNumberFormat="1" applyFont="1"/>
    <xf numFmtId="1" fontId="1607" fillId="2" borderId="0" xfId="0" applyNumberFormat="1" applyFont="1"/>
    <xf numFmtId="1" fontId="1608" fillId="2" borderId="0" xfId="0" applyNumberFormat="1" applyFont="1"/>
    <xf numFmtId="1" fontId="1609" fillId="2" borderId="0" xfId="0" applyNumberFormat="1" applyFont="1"/>
    <xf numFmtId="1" fontId="1610" fillId="2" borderId="0" xfId="0" applyNumberFormat="1" applyFont="1"/>
    <xf numFmtId="1" fontId="1611" fillId="2" borderId="0" xfId="0" applyNumberFormat="1" applyFont="1"/>
    <xf numFmtId="1" fontId="1612" fillId="2" borderId="0" xfId="0" applyNumberFormat="1" applyFont="1"/>
    <xf numFmtId="1" fontId="1613" fillId="2" borderId="0" xfId="0" applyNumberFormat="1" applyFont="1"/>
    <xf numFmtId="1" fontId="1614" fillId="2" borderId="0" xfId="0" applyNumberFormat="1" applyFont="1"/>
    <xf numFmtId="1" fontId="1615" fillId="2" borderId="0" xfId="0" applyNumberFormat="1" applyFont="1"/>
    <xf numFmtId="1" fontId="1616" fillId="2" borderId="0" xfId="0" applyNumberFormat="1" applyFont="1"/>
    <xf numFmtId="1" fontId="1617" fillId="2" borderId="0" xfId="0" applyNumberFormat="1" applyFont="1"/>
    <xf numFmtId="1" fontId="1618" fillId="2" borderId="0" xfId="0" applyNumberFormat="1" applyFont="1"/>
    <xf numFmtId="1" fontId="1619" fillId="2" borderId="0" xfId="0" applyNumberFormat="1" applyFont="1"/>
    <xf numFmtId="1" fontId="1620" fillId="2" borderId="0" xfId="0" applyNumberFormat="1" applyFont="1"/>
    <xf numFmtId="1" fontId="1621" fillId="2" borderId="0" xfId="0" applyNumberFormat="1" applyFont="1"/>
    <xf numFmtId="1" fontId="1622" fillId="2" borderId="0" xfId="0" applyNumberFormat="1" applyFont="1"/>
    <xf numFmtId="0" fontId="1622" fillId="2" borderId="0" xfId="0" applyFont="1"/>
    <xf numFmtId="1" fontId="1623" fillId="2" borderId="0" xfId="0" applyNumberFormat="1" applyFont="1"/>
    <xf numFmtId="1" fontId="1624" fillId="2" borderId="0" xfId="0" applyNumberFormat="1" applyFont="1"/>
    <xf numFmtId="1" fontId="1625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1626" fillId="2" borderId="1" xfId="0" applyFont="1" applyBorder="1"/>
    <xf numFmtId="0" fontId="1626" fillId="2" borderId="2" xfId="0" applyFont="1" applyBorder="1"/>
    <xf numFmtId="0" fontId="1626" fillId="2" borderId="2" xfId="0" applyFont="1" applyBorder="1" applyAlignment="1">
      <alignment horizontal="center"/>
    </xf>
    <xf numFmtId="0" fontId="1626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62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628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1629" fillId="2" borderId="0" xfId="0" applyFont="1" applyBorder="1" applyAlignment="1">
      <alignment horizontal="left"/>
    </xf>
    <xf numFmtId="0" fontId="1629" fillId="2" borderId="0" xfId="0" applyFont="1" applyBorder="1"/>
    <xf numFmtId="0" fontId="1629" fillId="2" borderId="5" xfId="0" applyFont="1" applyBorder="1"/>
    <xf numFmtId="0" fontId="4" fillId="2" borderId="4" xfId="0" applyFont="1" applyBorder="1"/>
    <xf numFmtId="0" fontId="1630" fillId="2" borderId="0" xfId="0" applyFont="1" applyBorder="1"/>
    <xf numFmtId="0" fontId="1630" fillId="2" borderId="0" xfId="0" applyFont="1" applyBorder="1" applyAlignment="1">
      <alignment horizontal="center"/>
    </xf>
    <xf numFmtId="0" fontId="1630" fillId="2" borderId="5" xfId="0" applyFont="1" applyBorder="1"/>
    <xf numFmtId="0" fontId="4" fillId="2" borderId="4" xfId="0" applyFont="1" applyBorder="1"/>
    <xf numFmtId="0" fontId="1631" fillId="2" borderId="0" xfId="0" applyFont="1" applyBorder="1"/>
    <xf numFmtId="0" fontId="1631" fillId="2" borderId="0" xfId="0" applyFont="1" applyBorder="1" applyAlignment="1">
      <alignment horizontal="center"/>
    </xf>
    <xf numFmtId="0" fontId="1631" fillId="2" borderId="5" xfId="0" applyFont="1" applyBorder="1"/>
    <xf numFmtId="0" fontId="4" fillId="2" borderId="4" xfId="0" applyFont="1" applyBorder="1"/>
    <xf numFmtId="0" fontId="1632" fillId="2" borderId="0" xfId="0" applyFont="1" applyBorder="1"/>
    <xf numFmtId="0" fontId="1632" fillId="2" borderId="0" xfId="0" applyFont="1" applyBorder="1" applyAlignment="1">
      <alignment horizontal="center"/>
    </xf>
    <xf numFmtId="0" fontId="1632" fillId="2" borderId="5" xfId="0" applyFont="1" applyBorder="1"/>
    <xf numFmtId="0" fontId="4" fillId="2" borderId="4" xfId="0" applyFont="1" applyBorder="1"/>
    <xf numFmtId="0" fontId="1633" fillId="2" borderId="0" xfId="0" applyFont="1" applyBorder="1"/>
    <xf numFmtId="0" fontId="1633" fillId="2" borderId="0" xfId="0" applyFont="1" applyBorder="1" applyAlignment="1">
      <alignment horizontal="center"/>
    </xf>
    <xf numFmtId="0" fontId="1633" fillId="2" borderId="5" xfId="0" applyFont="1" applyBorder="1"/>
    <xf numFmtId="0" fontId="4" fillId="2" borderId="4" xfId="0" applyFont="1" applyBorder="1"/>
    <xf numFmtId="0" fontId="1634" fillId="2" borderId="0" xfId="0" applyFont="1" applyBorder="1"/>
    <xf numFmtId="0" fontId="1634" fillId="2" borderId="0" xfId="0" applyFont="1" applyBorder="1" applyAlignment="1">
      <alignment horizontal="center"/>
    </xf>
    <xf numFmtId="0" fontId="1634" fillId="2" borderId="5" xfId="0" applyFont="1" applyBorder="1"/>
    <xf numFmtId="0" fontId="4" fillId="2" borderId="4" xfId="0" applyFont="1" applyBorder="1"/>
    <xf numFmtId="0" fontId="1635" fillId="2" borderId="0" xfId="0" applyFont="1" applyBorder="1"/>
    <xf numFmtId="0" fontId="1635" fillId="2" borderId="0" xfId="0" applyFont="1" applyBorder="1" applyAlignment="1">
      <alignment horizontal="center"/>
    </xf>
    <xf numFmtId="0" fontId="1635" fillId="2" borderId="5" xfId="0" applyFont="1" applyBorder="1"/>
    <xf numFmtId="0" fontId="4" fillId="2" borderId="4" xfId="0" applyFont="1" applyBorder="1"/>
    <xf numFmtId="0" fontId="1636" fillId="2" borderId="0" xfId="0" applyFont="1" applyBorder="1"/>
    <xf numFmtId="0" fontId="1636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1636" fillId="2" borderId="5" xfId="0" applyFont="1" applyBorder="1"/>
    <xf numFmtId="0" fontId="4" fillId="2" borderId="4" xfId="0" applyFont="1" applyBorder="1"/>
    <xf numFmtId="0" fontId="1637" fillId="2" borderId="0" xfId="0" applyFont="1" applyBorder="1"/>
    <xf numFmtId="0" fontId="1637" fillId="2" borderId="0" xfId="0" applyFont="1" applyBorder="1" applyAlignment="1">
      <alignment horizontal="center"/>
    </xf>
    <xf numFmtId="0" fontId="4" fillId="2" borderId="0" xfId="0" applyFont="1" applyBorder="1"/>
    <xf numFmtId="0" fontId="1637" fillId="2" borderId="5" xfId="0" applyFont="1" applyBorder="1"/>
    <xf numFmtId="0" fontId="4" fillId="2" borderId="4" xfId="0" applyFont="1" applyBorder="1"/>
    <xf numFmtId="0" fontId="1638" fillId="2" borderId="0" xfId="0" applyFont="1" applyBorder="1"/>
    <xf numFmtId="0" fontId="1638" fillId="2" borderId="0" xfId="0" applyFont="1" applyBorder="1" applyAlignment="1">
      <alignment horizontal="center"/>
    </xf>
    <xf numFmtId="0" fontId="1638" fillId="2" borderId="5" xfId="0" applyFont="1" applyBorder="1"/>
    <xf numFmtId="0" fontId="4" fillId="2" borderId="4" xfId="0" applyFont="1" applyBorder="1"/>
    <xf numFmtId="0" fontId="1639" fillId="2" borderId="0" xfId="0" applyFont="1" applyBorder="1"/>
    <xf numFmtId="0" fontId="1639" fillId="2" borderId="0" xfId="0" applyFont="1" applyBorder="1" applyAlignment="1">
      <alignment horizontal="center"/>
    </xf>
    <xf numFmtId="0" fontId="1639" fillId="2" borderId="6" xfId="0" applyFont="1" applyBorder="1" applyAlignment="1">
      <alignment horizontal="center"/>
    </xf>
    <xf numFmtId="0" fontId="1639" fillId="2" borderId="3" xfId="0" applyFont="1" applyBorder="1" applyAlignment="1">
      <alignment horizontal="center" wrapText="1"/>
    </xf>
    <xf numFmtId="0" fontId="1639" fillId="2" borderId="5" xfId="0" applyFont="1" applyBorder="1"/>
    <xf numFmtId="0" fontId="1640" fillId="2" borderId="4" xfId="0" applyFont="1" applyBorder="1"/>
    <xf numFmtId="0" fontId="1640" fillId="2" borderId="0" xfId="0" applyFont="1" applyBorder="1"/>
    <xf numFmtId="0" fontId="1640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1640" fillId="2" borderId="5" xfId="0" applyFont="1" applyBorder="1"/>
    <xf numFmtId="0" fontId="1641" fillId="2" borderId="4" xfId="0" applyFont="1" applyBorder="1"/>
    <xf numFmtId="0" fontId="1641" fillId="2" borderId="0" xfId="0" applyFont="1" applyBorder="1"/>
    <xf numFmtId="0" fontId="1641" fillId="2" borderId="0" xfId="0" applyFont="1" applyBorder="1" applyAlignment="1">
      <alignment horizontal="center"/>
    </xf>
    <xf numFmtId="0" fontId="1641" fillId="2" borderId="7" xfId="0" applyFont="1" applyBorder="1"/>
    <xf numFmtId="0" fontId="1641" fillId="2" borderId="5" xfId="0" applyFont="1" applyBorder="1"/>
    <xf numFmtId="0" fontId="1642" fillId="2" borderId="4" xfId="0" applyFont="1" applyBorder="1"/>
    <xf numFmtId="0" fontId="1642" fillId="2" borderId="0" xfId="0" applyFont="1" applyBorder="1"/>
    <xf numFmtId="0" fontId="164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642" fillId="2" borderId="5" xfId="0" applyFont="1" applyBorder="1"/>
    <xf numFmtId="0" fontId="1643" fillId="2" borderId="4" xfId="0" applyFont="1" applyBorder="1"/>
    <xf numFmtId="0" fontId="1643" fillId="2" borderId="0" xfId="0" applyFont="1" applyBorder="1"/>
    <xf numFmtId="0" fontId="1643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643" fillId="2" borderId="5" xfId="0" applyFont="1" applyBorder="1"/>
    <xf numFmtId="0" fontId="1644" fillId="2" borderId="4" xfId="0" applyFont="1" applyBorder="1"/>
    <xf numFmtId="0" fontId="1644" fillId="2" borderId="0" xfId="0" applyFont="1" applyBorder="1"/>
    <xf numFmtId="0" fontId="1644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1644" fillId="2" borderId="7" xfId="0" applyFont="1" applyBorder="1" applyAlignment="1">
      <alignment horizontal="center" vertical="center"/>
    </xf>
    <xf numFmtId="2" fontId="1644" fillId="2" borderId="5" xfId="0" applyNumberFormat="1" applyFont="1" applyBorder="1" applyAlignment="1">
      <alignment horizontal="center"/>
    </xf>
    <xf numFmtId="0" fontId="1644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1645" fillId="2" borderId="4" xfId="0" applyFont="1" applyBorder="1"/>
    <xf numFmtId="0" fontId="1645" fillId="2" borderId="0" xfId="0" applyFont="1" applyBorder="1"/>
    <xf numFmtId="0" fontId="1645" fillId="2" borderId="0" xfId="0" applyFont="1" applyBorder="1" applyAlignment="1">
      <alignment horizontal="center"/>
    </xf>
    <xf numFmtId="0" fontId="1645" fillId="2" borderId="9" xfId="0" applyFont="1" applyBorder="1" applyAlignment="1">
      <alignment horizontal="center"/>
    </xf>
    <xf numFmtId="0" fontId="1645" fillId="2" borderId="10" xfId="0" applyFont="1" applyBorder="1" applyAlignment="1">
      <alignment horizontal="center"/>
    </xf>
    <xf numFmtId="0" fontId="1645" fillId="2" borderId="5" xfId="0" applyFont="1" applyBorder="1"/>
    <xf numFmtId="0" fontId="4" fillId="2" borderId="4" xfId="0" applyFont="1" applyBorder="1"/>
    <xf numFmtId="0" fontId="1646" fillId="2" borderId="0" xfId="0" applyFont="1" applyBorder="1"/>
    <xf numFmtId="0" fontId="4" fillId="2" borderId="0" xfId="0" applyFont="1" applyBorder="1" applyAlignment="1">
      <alignment horizontal="center"/>
    </xf>
    <xf numFmtId="0" fontId="1646" fillId="2" borderId="0" xfId="0" applyFont="1" applyBorder="1" applyAlignment="1">
      <alignment horizontal="center"/>
    </xf>
    <xf numFmtId="0" fontId="1646" fillId="2" borderId="9" xfId="0" applyFont="1" applyBorder="1"/>
    <xf numFmtId="0" fontId="1646" fillId="2" borderId="10" xfId="0" applyFont="1" applyBorder="1"/>
    <xf numFmtId="0" fontId="1646" fillId="2" borderId="5" xfId="0" applyFont="1" applyBorder="1"/>
    <xf numFmtId="0" fontId="1647" fillId="2" borderId="4" xfId="0" applyFont="1" applyBorder="1"/>
    <xf numFmtId="0" fontId="1647" fillId="2" borderId="0" xfId="0" applyFont="1" applyBorder="1"/>
    <xf numFmtId="0" fontId="1647" fillId="2" borderId="0" xfId="0" applyFont="1" applyBorder="1" applyAlignment="1">
      <alignment horizontal="center"/>
    </xf>
    <xf numFmtId="0" fontId="1647" fillId="2" borderId="5" xfId="0" applyFont="1" applyBorder="1"/>
    <xf numFmtId="0" fontId="4" fillId="2" borderId="4" xfId="0" applyFont="1" applyBorder="1"/>
    <xf numFmtId="0" fontId="1648" fillId="2" borderId="0" xfId="0" applyFont="1" applyBorder="1"/>
    <xf numFmtId="0" fontId="1648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1648" fillId="2" borderId="5" xfId="0" applyFont="1" applyBorder="1"/>
    <xf numFmtId="0" fontId="1650" fillId="2" borderId="4" xfId="0" applyFont="1" applyBorder="1"/>
    <xf numFmtId="0" fontId="1650" fillId="2" borderId="0" xfId="0" applyFont="1" applyBorder="1"/>
    <xf numFmtId="0" fontId="1650" fillId="2" borderId="0" xfId="0" applyFont="1" applyBorder="1" applyAlignment="1">
      <alignment horizontal="center"/>
    </xf>
    <xf numFmtId="0" fontId="1649" fillId="2" borderId="0" xfId="0" applyFont="1" applyBorder="1" applyAlignment="1">
      <alignment horizontal="center"/>
    </xf>
    <xf numFmtId="0" fontId="1650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1651" fillId="2" borderId="0" xfId="0" applyFont="1" applyBorder="1"/>
    <xf numFmtId="0" fontId="1651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1652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1653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5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5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5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5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5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56" fillId="2" borderId="5" xfId="0" applyFont="1" applyBorder="1"/>
    <xf numFmtId="1" fontId="1656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5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65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5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65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5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65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6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6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6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6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6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6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6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6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6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6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6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6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6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6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6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6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6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6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6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6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7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7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7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7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7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7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7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7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7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7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7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7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7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76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7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7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7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7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7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7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8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8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8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8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8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82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8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8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8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68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8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85" fillId="2" borderId="5" xfId="0" applyFont="1" applyBorder="1"/>
    <xf numFmtId="0" fontId="4" fillId="2" borderId="4" xfId="0" applyFont="1" applyBorder="1"/>
    <xf numFmtId="0" fontId="1686" fillId="2" borderId="0" xfId="0" applyFont="1" applyBorder="1"/>
    <xf numFmtId="0" fontId="1686" fillId="2" borderId="0" xfId="0" applyFont="1" applyBorder="1" applyAlignment="1">
      <alignment horizontal="center"/>
    </xf>
    <xf numFmtId="1" fontId="1686" fillId="2" borderId="0" xfId="0" applyNumberFormat="1" applyFont="1" applyBorder="1"/>
    <xf numFmtId="0" fontId="1686" fillId="2" borderId="5" xfId="0" applyFont="1" applyBorder="1"/>
    <xf numFmtId="0" fontId="1687" fillId="2" borderId="4" xfId="0" applyFont="1" applyBorder="1"/>
    <xf numFmtId="0" fontId="1687" fillId="2" borderId="0" xfId="0" applyFont="1" applyBorder="1"/>
    <xf numFmtId="0" fontId="1687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1687" fillId="2" borderId="5" xfId="0" applyFont="1" applyBorder="1"/>
    <xf numFmtId="0" fontId="8" fillId="2" borderId="4" xfId="0" applyFont="1" applyBorder="1"/>
    <xf numFmtId="0" fontId="1688" fillId="2" borderId="0" xfId="0" applyFont="1" applyBorder="1"/>
    <xf numFmtId="0" fontId="1688" fillId="2" borderId="0" xfId="0" applyFont="1" applyBorder="1" applyAlignment="1">
      <alignment horizontal="center"/>
    </xf>
    <xf numFmtId="1" fontId="1688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688" fillId="2" borderId="5" xfId="0" applyFont="1" applyBorder="1"/>
    <xf numFmtId="0" fontId="1689" fillId="2" borderId="4" xfId="0" applyFont="1" applyBorder="1" applyAlignment="1">
      <alignment horizontal="center"/>
    </xf>
    <xf numFmtId="0" fontId="1689" fillId="2" borderId="0" xfId="0" applyFont="1" applyBorder="1" applyAlignment="1">
      <alignment horizontal="center"/>
    </xf>
    <xf numFmtId="0" fontId="1689" fillId="2" borderId="0" xfId="0" applyFont="1" applyBorder="1"/>
    <xf numFmtId="0" fontId="1689" fillId="2" borderId="5" xfId="0" applyFont="1" applyBorder="1"/>
    <xf numFmtId="0" fontId="8" fillId="2" borderId="4" xfId="0" applyFont="1" applyBorder="1"/>
    <xf numFmtId="0" fontId="1690" fillId="2" borderId="0" xfId="0" applyFont="1" applyBorder="1"/>
    <xf numFmtId="0" fontId="1690" fillId="2" borderId="0" xfId="0" applyFont="1" applyBorder="1" applyAlignment="1">
      <alignment horizontal="center"/>
    </xf>
    <xf numFmtId="1" fontId="1690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690" fillId="2" borderId="5" xfId="0" applyFont="1" applyBorder="1"/>
    <xf numFmtId="0" fontId="1691" fillId="2" borderId="4" xfId="0" applyFont="1" applyBorder="1"/>
    <xf numFmtId="0" fontId="1691" fillId="2" borderId="0" xfId="0" applyFont="1" applyBorder="1"/>
    <xf numFmtId="0" fontId="1691" fillId="2" borderId="0" xfId="0" applyFont="1" applyBorder="1" applyAlignment="1">
      <alignment horizontal="center"/>
    </xf>
    <xf numFmtId="1" fontId="1691" fillId="2" borderId="0" xfId="0" applyNumberFormat="1" applyFont="1" applyBorder="1"/>
    <xf numFmtId="0" fontId="1691" fillId="2" borderId="5" xfId="0" applyFont="1" applyBorder="1"/>
    <xf numFmtId="0" fontId="1692" fillId="2" borderId="4" xfId="0" applyFont="1" applyBorder="1"/>
    <xf numFmtId="0" fontId="1692" fillId="2" borderId="0" xfId="0" applyFont="1" applyBorder="1"/>
    <xf numFmtId="0" fontId="1692" fillId="2" borderId="0" xfId="0" applyFont="1" applyBorder="1" applyAlignment="1">
      <alignment horizontal="center"/>
    </xf>
    <xf numFmtId="1" fontId="1692" fillId="2" borderId="0" xfId="0" applyNumberFormat="1" applyFont="1" applyBorder="1"/>
    <xf numFmtId="0" fontId="1692" fillId="2" borderId="5" xfId="0" applyFont="1" applyBorder="1"/>
    <xf numFmtId="0" fontId="1693" fillId="2" borderId="4" xfId="0" applyFont="1" applyBorder="1"/>
    <xf numFmtId="0" fontId="1693" fillId="2" borderId="0" xfId="0" applyFont="1" applyBorder="1"/>
    <xf numFmtId="0" fontId="1693" fillId="2" borderId="0" xfId="0" applyFont="1" applyBorder="1" applyAlignment="1">
      <alignment horizontal="center"/>
    </xf>
    <xf numFmtId="1" fontId="1693" fillId="2" borderId="0" xfId="0" applyNumberFormat="1" applyFont="1" applyBorder="1"/>
    <xf numFmtId="0" fontId="1693" fillId="2" borderId="5" xfId="0" applyFont="1" applyBorder="1"/>
    <xf numFmtId="0" fontId="1694" fillId="2" borderId="11" xfId="0" applyFont="1" applyBorder="1"/>
    <xf numFmtId="0" fontId="1694" fillId="2" borderId="12" xfId="0" applyFont="1" applyBorder="1"/>
    <xf numFmtId="0" fontId="1694" fillId="2" borderId="12" xfId="0" applyFont="1" applyBorder="1" applyAlignment="1">
      <alignment horizontal="center"/>
    </xf>
    <xf numFmtId="1" fontId="1694" fillId="2" borderId="12" xfId="0" applyNumberFormat="1" applyFont="1" applyBorder="1"/>
    <xf numFmtId="0" fontId="1694" fillId="2" borderId="10" xfId="0" applyFont="1" applyBorder="1"/>
    <xf numFmtId="1" fontId="1695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1696" fillId="2" borderId="0" xfId="0" applyNumberFormat="1" applyFont="1"/>
    <xf numFmtId="1" fontId="1697" fillId="2" borderId="0" xfId="0" applyNumberFormat="1" applyFont="1"/>
    <xf numFmtId="1" fontId="1698" fillId="2" borderId="0" xfId="0" applyNumberFormat="1" applyFont="1"/>
    <xf numFmtId="1" fontId="1699" fillId="2" borderId="0" xfId="0" applyNumberFormat="1" applyFont="1"/>
    <xf numFmtId="1" fontId="1700" fillId="2" borderId="0" xfId="0" applyNumberFormat="1" applyFont="1"/>
    <xf numFmtId="1" fontId="1701" fillId="2" borderId="0" xfId="0" applyNumberFormat="1" applyFont="1"/>
    <xf numFmtId="1" fontId="1702" fillId="2" borderId="0" xfId="0" applyNumberFormat="1" applyFont="1"/>
    <xf numFmtId="1" fontId="1703" fillId="2" borderId="0" xfId="0" applyNumberFormat="1" applyFont="1"/>
    <xf numFmtId="1" fontId="1704" fillId="2" borderId="0" xfId="0" applyNumberFormat="1" applyFont="1"/>
    <xf numFmtId="1" fontId="1705" fillId="2" borderId="0" xfId="0" applyNumberFormat="1" applyFont="1"/>
    <xf numFmtId="1" fontId="1706" fillId="2" borderId="0" xfId="0" applyNumberFormat="1" applyFont="1"/>
    <xf numFmtId="1" fontId="1707" fillId="2" borderId="0" xfId="0" applyNumberFormat="1" applyFont="1"/>
    <xf numFmtId="1" fontId="1708" fillId="2" borderId="0" xfId="0" applyNumberFormat="1" applyFont="1"/>
    <xf numFmtId="1" fontId="1709" fillId="2" borderId="0" xfId="0" applyNumberFormat="1" applyFont="1"/>
    <xf numFmtId="1" fontId="1710" fillId="2" borderId="0" xfId="0" applyNumberFormat="1" applyFont="1"/>
    <xf numFmtId="1" fontId="1711" fillId="2" borderId="0" xfId="0" applyNumberFormat="1" applyFont="1"/>
    <xf numFmtId="1" fontId="1712" fillId="2" borderId="0" xfId="0" applyNumberFormat="1" applyFont="1"/>
    <xf numFmtId="1" fontId="1713" fillId="2" borderId="0" xfId="0" applyNumberFormat="1" applyFont="1"/>
    <xf numFmtId="1" fontId="1714" fillId="2" borderId="0" xfId="0" applyNumberFormat="1" applyFont="1"/>
    <xf numFmtId="1" fontId="1715" fillId="2" borderId="0" xfId="0" applyNumberFormat="1" applyFont="1"/>
    <xf numFmtId="1" fontId="1716" fillId="2" borderId="0" xfId="0" applyNumberFormat="1" applyFont="1"/>
    <xf numFmtId="1" fontId="1717" fillId="2" borderId="0" xfId="0" applyNumberFormat="1" applyFont="1"/>
    <xf numFmtId="0" fontId="1717" fillId="2" borderId="0" xfId="0" applyFont="1"/>
    <xf numFmtId="1" fontId="1718" fillId="2" borderId="0" xfId="0" applyNumberFormat="1" applyFont="1"/>
    <xf numFmtId="1" fontId="1719" fillId="2" borderId="0" xfId="0" applyNumberFormat="1" applyFont="1"/>
    <xf numFmtId="1" fontId="1720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1721" fillId="2" borderId="1" xfId="0" applyFont="1" applyBorder="1"/>
    <xf numFmtId="0" fontId="1721" fillId="2" borderId="2" xfId="0" applyFont="1" applyBorder="1"/>
    <xf numFmtId="0" fontId="1721" fillId="2" borderId="2" xfId="0" applyFont="1" applyBorder="1" applyAlignment="1">
      <alignment horizontal="center"/>
    </xf>
    <xf numFmtId="0" fontId="1721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72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723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1724" fillId="2" borderId="0" xfId="0" applyFont="1" applyBorder="1" applyAlignment="1">
      <alignment horizontal="left"/>
    </xf>
    <xf numFmtId="0" fontId="1724" fillId="2" borderId="0" xfId="0" applyFont="1" applyBorder="1"/>
    <xf numFmtId="0" fontId="1724" fillId="2" borderId="5" xfId="0" applyFont="1" applyBorder="1"/>
    <xf numFmtId="0" fontId="4" fillId="2" borderId="4" xfId="0" applyFont="1" applyBorder="1"/>
    <xf numFmtId="0" fontId="1725" fillId="2" borderId="0" xfId="0" applyFont="1" applyBorder="1"/>
    <xf numFmtId="0" fontId="1725" fillId="2" borderId="0" xfId="0" applyFont="1" applyBorder="1" applyAlignment="1">
      <alignment horizontal="center"/>
    </xf>
    <xf numFmtId="0" fontId="1725" fillId="2" borderId="5" xfId="0" applyFont="1" applyBorder="1"/>
    <xf numFmtId="0" fontId="4" fillId="2" borderId="4" xfId="0" applyFont="1" applyBorder="1"/>
    <xf numFmtId="0" fontId="1726" fillId="2" borderId="0" xfId="0" applyFont="1" applyBorder="1"/>
    <xf numFmtId="0" fontId="1726" fillId="2" borderId="0" xfId="0" applyFont="1" applyBorder="1" applyAlignment="1">
      <alignment horizontal="center"/>
    </xf>
    <xf numFmtId="0" fontId="1726" fillId="2" borderId="5" xfId="0" applyFont="1" applyBorder="1"/>
    <xf numFmtId="0" fontId="4" fillId="2" borderId="4" xfId="0" applyFont="1" applyBorder="1"/>
    <xf numFmtId="0" fontId="1727" fillId="2" borderId="0" xfId="0" applyFont="1" applyBorder="1"/>
    <xf numFmtId="0" fontId="1727" fillId="2" borderId="0" xfId="0" applyFont="1" applyBorder="1" applyAlignment="1">
      <alignment horizontal="center"/>
    </xf>
    <xf numFmtId="0" fontId="1727" fillId="2" borderId="5" xfId="0" applyFont="1" applyBorder="1"/>
    <xf numFmtId="0" fontId="4" fillId="2" borderId="4" xfId="0" applyFont="1" applyBorder="1"/>
    <xf numFmtId="0" fontId="1728" fillId="2" borderId="0" xfId="0" applyFont="1" applyBorder="1"/>
    <xf numFmtId="0" fontId="1728" fillId="2" borderId="0" xfId="0" applyFont="1" applyBorder="1" applyAlignment="1">
      <alignment horizontal="center"/>
    </xf>
    <xf numFmtId="0" fontId="1728" fillId="2" borderId="5" xfId="0" applyFont="1" applyBorder="1"/>
    <xf numFmtId="0" fontId="4" fillId="2" borderId="4" xfId="0" applyFont="1" applyBorder="1"/>
    <xf numFmtId="0" fontId="1729" fillId="2" borderId="0" xfId="0" applyFont="1" applyBorder="1"/>
    <xf numFmtId="0" fontId="1729" fillId="2" borderId="0" xfId="0" applyFont="1" applyBorder="1" applyAlignment="1">
      <alignment horizontal="center"/>
    </xf>
    <xf numFmtId="0" fontId="1729" fillId="2" borderId="5" xfId="0" applyFont="1" applyBorder="1"/>
    <xf numFmtId="0" fontId="4" fillId="2" borderId="4" xfId="0" applyFont="1" applyBorder="1"/>
    <xf numFmtId="0" fontId="1730" fillId="2" borderId="0" xfId="0" applyFont="1" applyBorder="1"/>
    <xf numFmtId="0" fontId="1730" fillId="2" borderId="0" xfId="0" applyFont="1" applyBorder="1" applyAlignment="1">
      <alignment horizontal="center"/>
    </xf>
    <xf numFmtId="0" fontId="1730" fillId="2" borderId="5" xfId="0" applyFont="1" applyBorder="1"/>
    <xf numFmtId="0" fontId="4" fillId="2" borderId="4" xfId="0" applyFont="1" applyBorder="1"/>
    <xf numFmtId="0" fontId="1731" fillId="2" borderId="0" xfId="0" applyFont="1" applyBorder="1"/>
    <xf numFmtId="0" fontId="1731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1731" fillId="2" borderId="5" xfId="0" applyFont="1" applyBorder="1"/>
    <xf numFmtId="0" fontId="4" fillId="2" borderId="4" xfId="0" applyFont="1" applyBorder="1"/>
    <xf numFmtId="0" fontId="1732" fillId="2" borderId="0" xfId="0" applyFont="1" applyBorder="1"/>
    <xf numFmtId="0" fontId="1732" fillId="2" borderId="0" xfId="0" applyFont="1" applyBorder="1" applyAlignment="1">
      <alignment horizontal="center"/>
    </xf>
    <xf numFmtId="0" fontId="4" fillId="2" borderId="0" xfId="0" applyFont="1" applyBorder="1"/>
    <xf numFmtId="0" fontId="1732" fillId="2" borderId="5" xfId="0" applyFont="1" applyBorder="1"/>
    <xf numFmtId="0" fontId="4" fillId="2" borderId="4" xfId="0" applyFont="1" applyBorder="1"/>
    <xf numFmtId="0" fontId="1733" fillId="2" borderId="0" xfId="0" applyFont="1" applyBorder="1"/>
    <xf numFmtId="0" fontId="1733" fillId="2" borderId="0" xfId="0" applyFont="1" applyBorder="1" applyAlignment="1">
      <alignment horizontal="center"/>
    </xf>
    <xf numFmtId="0" fontId="1733" fillId="2" borderId="5" xfId="0" applyFont="1" applyBorder="1"/>
    <xf numFmtId="0" fontId="4" fillId="2" borderId="4" xfId="0" applyFont="1" applyBorder="1"/>
    <xf numFmtId="0" fontId="1734" fillId="2" borderId="0" xfId="0" applyFont="1" applyBorder="1"/>
    <xf numFmtId="0" fontId="1734" fillId="2" borderId="0" xfId="0" applyFont="1" applyBorder="1" applyAlignment="1">
      <alignment horizontal="center"/>
    </xf>
    <xf numFmtId="0" fontId="1734" fillId="2" borderId="6" xfId="0" applyFont="1" applyBorder="1" applyAlignment="1">
      <alignment horizontal="center"/>
    </xf>
    <xf numFmtId="0" fontId="1734" fillId="2" borderId="3" xfId="0" applyFont="1" applyBorder="1" applyAlignment="1">
      <alignment horizontal="center" wrapText="1"/>
    </xf>
    <xf numFmtId="0" fontId="1734" fillId="2" borderId="5" xfId="0" applyFont="1" applyBorder="1"/>
    <xf numFmtId="0" fontId="1735" fillId="2" borderId="4" xfId="0" applyFont="1" applyBorder="1"/>
    <xf numFmtId="0" fontId="1735" fillId="2" borderId="0" xfId="0" applyFont="1" applyBorder="1"/>
    <xf numFmtId="0" fontId="1735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1735" fillId="2" borderId="5" xfId="0" applyFont="1" applyBorder="1"/>
    <xf numFmtId="0" fontId="1736" fillId="2" borderId="4" xfId="0" applyFont="1" applyBorder="1"/>
    <xf numFmtId="0" fontId="1736" fillId="2" borderId="0" xfId="0" applyFont="1" applyBorder="1"/>
    <xf numFmtId="0" fontId="1736" fillId="2" borderId="0" xfId="0" applyFont="1" applyBorder="1" applyAlignment="1">
      <alignment horizontal="center"/>
    </xf>
    <xf numFmtId="0" fontId="1736" fillId="2" borderId="7" xfId="0" applyFont="1" applyBorder="1"/>
    <xf numFmtId="0" fontId="1736" fillId="2" borderId="5" xfId="0" applyFont="1" applyBorder="1"/>
    <xf numFmtId="0" fontId="1737" fillId="2" borderId="4" xfId="0" applyFont="1" applyBorder="1"/>
    <xf numFmtId="0" fontId="1737" fillId="2" borderId="0" xfId="0" applyFont="1" applyBorder="1"/>
    <xf numFmtId="0" fontId="173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737" fillId="2" borderId="5" xfId="0" applyFont="1" applyBorder="1"/>
    <xf numFmtId="0" fontId="1738" fillId="2" borderId="4" xfId="0" applyFont="1" applyBorder="1"/>
    <xf numFmtId="0" fontId="1738" fillId="2" borderId="0" xfId="0" applyFont="1" applyBorder="1"/>
    <xf numFmtId="0" fontId="1738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738" fillId="2" borderId="5" xfId="0" applyFont="1" applyBorder="1"/>
    <xf numFmtId="0" fontId="1739" fillId="2" borderId="4" xfId="0" applyFont="1" applyBorder="1"/>
    <xf numFmtId="0" fontId="1739" fillId="2" borderId="0" xfId="0" applyFont="1" applyBorder="1"/>
    <xf numFmtId="0" fontId="1739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1739" fillId="2" borderId="7" xfId="0" applyFont="1" applyBorder="1" applyAlignment="1">
      <alignment horizontal="center" vertical="center"/>
    </xf>
    <xf numFmtId="2" fontId="1739" fillId="2" borderId="5" xfId="0" applyNumberFormat="1" applyFont="1" applyBorder="1" applyAlignment="1">
      <alignment horizontal="center"/>
    </xf>
    <xf numFmtId="0" fontId="1739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1740" fillId="2" borderId="4" xfId="0" applyFont="1" applyBorder="1"/>
    <xf numFmtId="0" fontId="1740" fillId="2" borderId="0" xfId="0" applyFont="1" applyBorder="1"/>
    <xf numFmtId="0" fontId="1740" fillId="2" borderId="0" xfId="0" applyFont="1" applyBorder="1" applyAlignment="1">
      <alignment horizontal="center"/>
    </xf>
    <xf numFmtId="0" fontId="1740" fillId="2" borderId="9" xfId="0" applyFont="1" applyBorder="1" applyAlignment="1">
      <alignment horizontal="center"/>
    </xf>
    <xf numFmtId="0" fontId="1740" fillId="2" borderId="10" xfId="0" applyFont="1" applyBorder="1" applyAlignment="1">
      <alignment horizontal="center"/>
    </xf>
    <xf numFmtId="0" fontId="1740" fillId="2" borderId="5" xfId="0" applyFont="1" applyBorder="1"/>
    <xf numFmtId="0" fontId="4" fillId="2" borderId="4" xfId="0" applyFont="1" applyBorder="1"/>
    <xf numFmtId="0" fontId="1741" fillId="2" borderId="0" xfId="0" applyFont="1" applyBorder="1"/>
    <xf numFmtId="0" fontId="4" fillId="2" borderId="0" xfId="0" applyFont="1" applyBorder="1" applyAlignment="1">
      <alignment horizontal="center"/>
    </xf>
    <xf numFmtId="0" fontId="1741" fillId="2" borderId="0" xfId="0" applyFont="1" applyBorder="1" applyAlignment="1">
      <alignment horizontal="center"/>
    </xf>
    <xf numFmtId="0" fontId="1741" fillId="2" borderId="9" xfId="0" applyFont="1" applyBorder="1"/>
    <xf numFmtId="0" fontId="1741" fillId="2" borderId="10" xfId="0" applyFont="1" applyBorder="1"/>
    <xf numFmtId="0" fontId="1741" fillId="2" borderId="5" xfId="0" applyFont="1" applyBorder="1"/>
    <xf numFmtId="0" fontId="1742" fillId="2" borderId="4" xfId="0" applyFont="1" applyBorder="1"/>
    <xf numFmtId="0" fontId="1742" fillId="2" borderId="0" xfId="0" applyFont="1" applyBorder="1"/>
    <xf numFmtId="0" fontId="1742" fillId="2" borderId="0" xfId="0" applyFont="1" applyBorder="1" applyAlignment="1">
      <alignment horizontal="center"/>
    </xf>
    <xf numFmtId="0" fontId="1742" fillId="2" borderId="5" xfId="0" applyFont="1" applyBorder="1"/>
    <xf numFmtId="0" fontId="4" fillId="2" borderId="4" xfId="0" applyFont="1" applyBorder="1"/>
    <xf numFmtId="0" fontId="1743" fillId="2" borderId="0" xfId="0" applyFont="1" applyBorder="1"/>
    <xf numFmtId="0" fontId="1743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1743" fillId="2" borderId="5" xfId="0" applyFont="1" applyBorder="1"/>
    <xf numFmtId="0" fontId="1745" fillId="2" borderId="4" xfId="0" applyFont="1" applyBorder="1"/>
    <xf numFmtId="0" fontId="1745" fillId="2" borderId="0" xfId="0" applyFont="1" applyBorder="1"/>
    <xf numFmtId="0" fontId="1745" fillId="2" borderId="0" xfId="0" applyFont="1" applyBorder="1" applyAlignment="1">
      <alignment horizontal="center"/>
    </xf>
    <xf numFmtId="0" fontId="1744" fillId="2" borderId="0" xfId="0" applyFont="1" applyBorder="1" applyAlignment="1">
      <alignment horizontal="center"/>
    </xf>
    <xf numFmtId="0" fontId="1745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1746" fillId="2" borderId="0" xfId="0" applyFont="1" applyBorder="1"/>
    <xf numFmtId="0" fontId="1746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1747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1748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4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4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5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5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5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51" fillId="2" borderId="5" xfId="0" applyFont="1" applyBorder="1"/>
    <xf numFmtId="1" fontId="1751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5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75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5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75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5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75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5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5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5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5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5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5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5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5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5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5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6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6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6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6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6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6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6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6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6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6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6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6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6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6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6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6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6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6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6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6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7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7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7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71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7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7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7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7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7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7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7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75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7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7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7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77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7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7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7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77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8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80" fillId="2" borderId="5" xfId="0" applyFont="1" applyBorder="1"/>
    <xf numFmtId="0" fontId="4" fillId="2" borderId="4" xfId="0" applyFont="1" applyBorder="1"/>
    <xf numFmtId="0" fontId="1781" fillId="2" borderId="0" xfId="0" applyFont="1" applyBorder="1"/>
    <xf numFmtId="0" fontId="1781" fillId="2" borderId="0" xfId="0" applyFont="1" applyBorder="1" applyAlignment="1">
      <alignment horizontal="center"/>
    </xf>
    <xf numFmtId="1" fontId="1781" fillId="2" borderId="0" xfId="0" applyNumberFormat="1" applyFont="1" applyBorder="1"/>
    <xf numFmtId="0" fontId="1781" fillId="2" borderId="5" xfId="0" applyFont="1" applyBorder="1"/>
    <xf numFmtId="0" fontId="1782" fillId="2" borderId="4" xfId="0" applyFont="1" applyBorder="1"/>
    <xf numFmtId="0" fontId="1782" fillId="2" borderId="0" xfId="0" applyFont="1" applyBorder="1"/>
    <xf numFmtId="0" fontId="1782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1782" fillId="2" borderId="5" xfId="0" applyFont="1" applyBorder="1"/>
    <xf numFmtId="0" fontId="8" fillId="2" borderId="4" xfId="0" applyFont="1" applyBorder="1"/>
    <xf numFmtId="0" fontId="1783" fillId="2" borderId="0" xfId="0" applyFont="1" applyBorder="1"/>
    <xf numFmtId="0" fontId="1783" fillId="2" borderId="0" xfId="0" applyFont="1" applyBorder="1" applyAlignment="1">
      <alignment horizontal="center"/>
    </xf>
    <xf numFmtId="1" fontId="1783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783" fillId="2" borderId="5" xfId="0" applyFont="1" applyBorder="1"/>
    <xf numFmtId="0" fontId="1784" fillId="2" borderId="4" xfId="0" applyFont="1" applyBorder="1" applyAlignment="1">
      <alignment horizontal="center"/>
    </xf>
    <xf numFmtId="0" fontId="1784" fillId="2" borderId="0" xfId="0" applyFont="1" applyBorder="1" applyAlignment="1">
      <alignment horizontal="center"/>
    </xf>
    <xf numFmtId="0" fontId="1784" fillId="2" borderId="0" xfId="0" applyFont="1" applyBorder="1"/>
    <xf numFmtId="0" fontId="1784" fillId="2" borderId="5" xfId="0" applyFont="1" applyBorder="1"/>
    <xf numFmtId="0" fontId="8" fillId="2" borderId="4" xfId="0" applyFont="1" applyBorder="1"/>
    <xf numFmtId="0" fontId="1785" fillId="2" borderId="0" xfId="0" applyFont="1" applyBorder="1"/>
    <xf numFmtId="0" fontId="1785" fillId="2" borderId="0" xfId="0" applyFont="1" applyBorder="1" applyAlignment="1">
      <alignment horizontal="center"/>
    </xf>
    <xf numFmtId="1" fontId="1785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785" fillId="2" borderId="5" xfId="0" applyFont="1" applyBorder="1"/>
    <xf numFmtId="0" fontId="1786" fillId="2" borderId="4" xfId="0" applyFont="1" applyBorder="1"/>
    <xf numFmtId="0" fontId="1786" fillId="2" borderId="0" xfId="0" applyFont="1" applyBorder="1"/>
    <xf numFmtId="0" fontId="1786" fillId="2" borderId="0" xfId="0" applyFont="1" applyBorder="1" applyAlignment="1">
      <alignment horizontal="center"/>
    </xf>
    <xf numFmtId="1" fontId="1786" fillId="2" borderId="0" xfId="0" applyNumberFormat="1" applyFont="1" applyBorder="1"/>
    <xf numFmtId="0" fontId="1786" fillId="2" borderId="5" xfId="0" applyFont="1" applyBorder="1"/>
    <xf numFmtId="0" fontId="1787" fillId="2" borderId="4" xfId="0" applyFont="1" applyBorder="1"/>
    <xf numFmtId="0" fontId="1787" fillId="2" borderId="0" xfId="0" applyFont="1" applyBorder="1"/>
    <xf numFmtId="0" fontId="1787" fillId="2" borderId="0" xfId="0" applyFont="1" applyBorder="1" applyAlignment="1">
      <alignment horizontal="center"/>
    </xf>
    <xf numFmtId="1" fontId="1787" fillId="2" borderId="0" xfId="0" applyNumberFormat="1" applyFont="1" applyBorder="1"/>
    <xf numFmtId="0" fontId="1787" fillId="2" borderId="5" xfId="0" applyFont="1" applyBorder="1"/>
    <xf numFmtId="0" fontId="1788" fillId="2" borderId="4" xfId="0" applyFont="1" applyBorder="1"/>
    <xf numFmtId="0" fontId="1788" fillId="2" borderId="0" xfId="0" applyFont="1" applyBorder="1"/>
    <xf numFmtId="0" fontId="1788" fillId="2" borderId="0" xfId="0" applyFont="1" applyBorder="1" applyAlignment="1">
      <alignment horizontal="center"/>
    </xf>
    <xf numFmtId="1" fontId="1788" fillId="2" borderId="0" xfId="0" applyNumberFormat="1" applyFont="1" applyBorder="1"/>
    <xf numFmtId="0" fontId="1788" fillId="2" borderId="5" xfId="0" applyFont="1" applyBorder="1"/>
    <xf numFmtId="0" fontId="1789" fillId="2" borderId="11" xfId="0" applyFont="1" applyBorder="1"/>
    <xf numFmtId="0" fontId="1789" fillId="2" borderId="12" xfId="0" applyFont="1" applyBorder="1"/>
    <xf numFmtId="0" fontId="1789" fillId="2" borderId="12" xfId="0" applyFont="1" applyBorder="1" applyAlignment="1">
      <alignment horizontal="center"/>
    </xf>
    <xf numFmtId="1" fontId="1789" fillId="2" borderId="12" xfId="0" applyNumberFormat="1" applyFont="1" applyBorder="1"/>
    <xf numFmtId="0" fontId="1789" fillId="2" borderId="10" xfId="0" applyFont="1" applyBorder="1"/>
    <xf numFmtId="1" fontId="1790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1791" fillId="2" borderId="0" xfId="0" applyNumberFormat="1" applyFont="1"/>
    <xf numFmtId="1" fontId="1792" fillId="2" borderId="0" xfId="0" applyNumberFormat="1" applyFont="1"/>
    <xf numFmtId="1" fontId="1793" fillId="2" borderId="0" xfId="0" applyNumberFormat="1" applyFont="1"/>
    <xf numFmtId="1" fontId="1794" fillId="2" borderId="0" xfId="0" applyNumberFormat="1" applyFont="1"/>
    <xf numFmtId="1" fontId="1795" fillId="2" borderId="0" xfId="0" applyNumberFormat="1" applyFont="1"/>
    <xf numFmtId="1" fontId="1796" fillId="2" borderId="0" xfId="0" applyNumberFormat="1" applyFont="1"/>
    <xf numFmtId="1" fontId="1797" fillId="2" borderId="0" xfId="0" applyNumberFormat="1" applyFont="1"/>
    <xf numFmtId="1" fontId="1798" fillId="2" borderId="0" xfId="0" applyNumberFormat="1" applyFont="1"/>
    <xf numFmtId="1" fontId="1799" fillId="2" borderId="0" xfId="0" applyNumberFormat="1" applyFont="1"/>
    <xf numFmtId="1" fontId="1800" fillId="2" borderId="0" xfId="0" applyNumberFormat="1" applyFont="1"/>
    <xf numFmtId="1" fontId="1801" fillId="2" borderId="0" xfId="0" applyNumberFormat="1" applyFont="1"/>
    <xf numFmtId="1" fontId="1802" fillId="2" borderId="0" xfId="0" applyNumberFormat="1" applyFont="1"/>
    <xf numFmtId="1" fontId="1803" fillId="2" borderId="0" xfId="0" applyNumberFormat="1" applyFont="1"/>
    <xf numFmtId="1" fontId="1804" fillId="2" borderId="0" xfId="0" applyNumberFormat="1" applyFont="1"/>
    <xf numFmtId="1" fontId="1805" fillId="2" borderId="0" xfId="0" applyNumberFormat="1" applyFont="1"/>
    <xf numFmtId="1" fontId="1806" fillId="2" borderId="0" xfId="0" applyNumberFormat="1" applyFont="1"/>
    <xf numFmtId="1" fontId="1807" fillId="2" borderId="0" xfId="0" applyNumberFormat="1" applyFont="1"/>
    <xf numFmtId="1" fontId="1808" fillId="2" borderId="0" xfId="0" applyNumberFormat="1" applyFont="1"/>
    <xf numFmtId="1" fontId="1809" fillId="2" borderId="0" xfId="0" applyNumberFormat="1" applyFont="1"/>
    <xf numFmtId="1" fontId="1810" fillId="2" borderId="0" xfId="0" applyNumberFormat="1" applyFont="1"/>
    <xf numFmtId="1" fontId="1811" fillId="2" borderId="0" xfId="0" applyNumberFormat="1" applyFont="1"/>
    <xf numFmtId="1" fontId="1812" fillId="2" borderId="0" xfId="0" applyNumberFormat="1" applyFont="1"/>
    <xf numFmtId="0" fontId="1812" fillId="2" borderId="0" xfId="0" applyFont="1"/>
    <xf numFmtId="1" fontId="1813" fillId="2" borderId="0" xfId="0" applyNumberFormat="1" applyFont="1"/>
    <xf numFmtId="1" fontId="1814" fillId="2" borderId="0" xfId="0" applyNumberFormat="1" applyFont="1"/>
    <xf numFmtId="1" fontId="1815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1816" fillId="2" borderId="1" xfId="0" applyFont="1" applyBorder="1"/>
    <xf numFmtId="0" fontId="1816" fillId="2" borderId="2" xfId="0" applyFont="1" applyBorder="1"/>
    <xf numFmtId="0" fontId="1816" fillId="2" borderId="2" xfId="0" applyFont="1" applyBorder="1" applyAlignment="1">
      <alignment horizontal="center"/>
    </xf>
    <xf numFmtId="0" fontId="1816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81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818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1819" fillId="2" borderId="0" xfId="0" applyFont="1" applyBorder="1" applyAlignment="1">
      <alignment horizontal="left"/>
    </xf>
    <xf numFmtId="0" fontId="1819" fillId="2" borderId="0" xfId="0" applyFont="1" applyBorder="1"/>
    <xf numFmtId="0" fontId="1819" fillId="2" borderId="5" xfId="0" applyFont="1" applyBorder="1"/>
    <xf numFmtId="0" fontId="4" fillId="2" borderId="4" xfId="0" applyFont="1" applyBorder="1"/>
    <xf numFmtId="0" fontId="1820" fillId="2" borderId="0" xfId="0" applyFont="1" applyBorder="1"/>
    <xf numFmtId="0" fontId="1820" fillId="2" borderId="0" xfId="0" applyFont="1" applyBorder="1" applyAlignment="1">
      <alignment horizontal="center"/>
    </xf>
    <xf numFmtId="0" fontId="1820" fillId="2" borderId="5" xfId="0" applyFont="1" applyBorder="1"/>
    <xf numFmtId="0" fontId="4" fillId="2" borderId="4" xfId="0" applyFont="1" applyBorder="1"/>
    <xf numFmtId="0" fontId="1821" fillId="2" borderId="0" xfId="0" applyFont="1" applyBorder="1"/>
    <xf numFmtId="0" fontId="1821" fillId="2" borderId="0" xfId="0" applyFont="1" applyBorder="1" applyAlignment="1">
      <alignment horizontal="center"/>
    </xf>
    <xf numFmtId="0" fontId="1821" fillId="2" borderId="5" xfId="0" applyFont="1" applyBorder="1"/>
    <xf numFmtId="0" fontId="4" fillId="2" borderId="4" xfId="0" applyFont="1" applyBorder="1"/>
    <xf numFmtId="0" fontId="1822" fillId="2" borderId="0" xfId="0" applyFont="1" applyBorder="1"/>
    <xf numFmtId="0" fontId="1822" fillId="2" borderId="0" xfId="0" applyFont="1" applyBorder="1" applyAlignment="1">
      <alignment horizontal="center"/>
    </xf>
    <xf numFmtId="0" fontId="1822" fillId="2" borderId="5" xfId="0" applyFont="1" applyBorder="1"/>
    <xf numFmtId="0" fontId="4" fillId="2" borderId="4" xfId="0" applyFont="1" applyBorder="1"/>
    <xf numFmtId="0" fontId="1823" fillId="2" borderId="0" xfId="0" applyFont="1" applyBorder="1"/>
    <xf numFmtId="0" fontId="1823" fillId="2" borderId="0" xfId="0" applyFont="1" applyBorder="1" applyAlignment="1">
      <alignment horizontal="center"/>
    </xf>
    <xf numFmtId="0" fontId="1823" fillId="2" borderId="5" xfId="0" applyFont="1" applyBorder="1"/>
    <xf numFmtId="0" fontId="4" fillId="2" borderId="4" xfId="0" applyFont="1" applyBorder="1"/>
    <xf numFmtId="0" fontId="1824" fillId="2" borderId="0" xfId="0" applyFont="1" applyBorder="1"/>
    <xf numFmtId="0" fontId="1824" fillId="2" borderId="0" xfId="0" applyFont="1" applyBorder="1" applyAlignment="1">
      <alignment horizontal="center"/>
    </xf>
    <xf numFmtId="0" fontId="1824" fillId="2" borderId="5" xfId="0" applyFont="1" applyBorder="1"/>
    <xf numFmtId="0" fontId="4" fillId="2" borderId="4" xfId="0" applyFont="1" applyBorder="1"/>
    <xf numFmtId="0" fontId="1825" fillId="2" borderId="0" xfId="0" applyFont="1" applyBorder="1"/>
    <xf numFmtId="0" fontId="1825" fillId="2" borderId="0" xfId="0" applyFont="1" applyBorder="1" applyAlignment="1">
      <alignment horizontal="center"/>
    </xf>
    <xf numFmtId="0" fontId="1825" fillId="2" borderId="5" xfId="0" applyFont="1" applyBorder="1"/>
    <xf numFmtId="0" fontId="4" fillId="2" borderId="4" xfId="0" applyFont="1" applyBorder="1"/>
    <xf numFmtId="0" fontId="1826" fillId="2" borderId="0" xfId="0" applyFont="1" applyBorder="1"/>
    <xf numFmtId="0" fontId="1826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1826" fillId="2" borderId="5" xfId="0" applyFont="1" applyBorder="1"/>
    <xf numFmtId="0" fontId="4" fillId="2" borderId="4" xfId="0" applyFont="1" applyBorder="1"/>
    <xf numFmtId="0" fontId="1827" fillId="2" borderId="0" xfId="0" applyFont="1" applyBorder="1"/>
    <xf numFmtId="0" fontId="1827" fillId="2" borderId="0" xfId="0" applyFont="1" applyBorder="1" applyAlignment="1">
      <alignment horizontal="center"/>
    </xf>
    <xf numFmtId="0" fontId="4" fillId="2" borderId="0" xfId="0" applyFont="1" applyBorder="1"/>
    <xf numFmtId="0" fontId="1827" fillId="2" borderId="5" xfId="0" applyFont="1" applyBorder="1"/>
    <xf numFmtId="0" fontId="4" fillId="2" borderId="4" xfId="0" applyFont="1" applyBorder="1"/>
    <xf numFmtId="0" fontId="1828" fillId="2" borderId="0" xfId="0" applyFont="1" applyBorder="1"/>
    <xf numFmtId="0" fontId="1828" fillId="2" borderId="0" xfId="0" applyFont="1" applyBorder="1" applyAlignment="1">
      <alignment horizontal="center"/>
    </xf>
    <xf numFmtId="0" fontId="1828" fillId="2" borderId="5" xfId="0" applyFont="1" applyBorder="1"/>
    <xf numFmtId="0" fontId="4" fillId="2" borderId="4" xfId="0" applyFont="1" applyBorder="1"/>
    <xf numFmtId="0" fontId="1829" fillId="2" borderId="0" xfId="0" applyFont="1" applyBorder="1"/>
    <xf numFmtId="0" fontId="1829" fillId="2" borderId="0" xfId="0" applyFont="1" applyBorder="1" applyAlignment="1">
      <alignment horizontal="center"/>
    </xf>
    <xf numFmtId="0" fontId="1829" fillId="2" borderId="6" xfId="0" applyFont="1" applyBorder="1" applyAlignment="1">
      <alignment horizontal="center"/>
    </xf>
    <xf numFmtId="0" fontId="1829" fillId="2" borderId="3" xfId="0" applyFont="1" applyBorder="1" applyAlignment="1">
      <alignment horizontal="center" wrapText="1"/>
    </xf>
    <xf numFmtId="0" fontId="1829" fillId="2" borderId="5" xfId="0" applyFont="1" applyBorder="1"/>
    <xf numFmtId="0" fontId="1830" fillId="2" borderId="4" xfId="0" applyFont="1" applyBorder="1"/>
    <xf numFmtId="0" fontId="1830" fillId="2" borderId="0" xfId="0" applyFont="1" applyBorder="1"/>
    <xf numFmtId="0" fontId="1830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1830" fillId="2" borderId="5" xfId="0" applyFont="1" applyBorder="1"/>
    <xf numFmtId="0" fontId="1831" fillId="2" borderId="4" xfId="0" applyFont="1" applyBorder="1"/>
    <xf numFmtId="0" fontId="1831" fillId="2" borderId="0" xfId="0" applyFont="1" applyBorder="1"/>
    <xf numFmtId="0" fontId="1831" fillId="2" borderId="0" xfId="0" applyFont="1" applyBorder="1" applyAlignment="1">
      <alignment horizontal="center"/>
    </xf>
    <xf numFmtId="0" fontId="1831" fillId="2" borderId="7" xfId="0" applyFont="1" applyBorder="1"/>
    <xf numFmtId="0" fontId="1831" fillId="2" borderId="5" xfId="0" applyFont="1" applyBorder="1"/>
    <xf numFmtId="0" fontId="1832" fillId="2" borderId="4" xfId="0" applyFont="1" applyBorder="1"/>
    <xf numFmtId="0" fontId="1832" fillId="2" borderId="0" xfId="0" applyFont="1" applyBorder="1"/>
    <xf numFmtId="0" fontId="183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832" fillId="2" borderId="5" xfId="0" applyFont="1" applyBorder="1"/>
    <xf numFmtId="0" fontId="1833" fillId="2" borderId="4" xfId="0" applyFont="1" applyBorder="1"/>
    <xf numFmtId="0" fontId="1833" fillId="2" borderId="0" xfId="0" applyFont="1" applyBorder="1"/>
    <xf numFmtId="0" fontId="1833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833" fillId="2" borderId="5" xfId="0" applyFont="1" applyBorder="1"/>
    <xf numFmtId="0" fontId="1834" fillId="2" borderId="4" xfId="0" applyFont="1" applyBorder="1"/>
    <xf numFmtId="0" fontId="1834" fillId="2" borderId="0" xfId="0" applyFont="1" applyBorder="1"/>
    <xf numFmtId="0" fontId="1834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1834" fillId="2" borderId="7" xfId="0" applyFont="1" applyBorder="1" applyAlignment="1">
      <alignment horizontal="center" vertical="center"/>
    </xf>
    <xf numFmtId="2" fontId="1834" fillId="2" borderId="5" xfId="0" applyNumberFormat="1" applyFont="1" applyBorder="1" applyAlignment="1">
      <alignment horizontal="center"/>
    </xf>
    <xf numFmtId="0" fontId="1834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1835" fillId="2" borderId="4" xfId="0" applyFont="1" applyBorder="1"/>
    <xf numFmtId="0" fontId="1835" fillId="2" borderId="0" xfId="0" applyFont="1" applyBorder="1"/>
    <xf numFmtId="0" fontId="1835" fillId="2" borderId="0" xfId="0" applyFont="1" applyBorder="1" applyAlignment="1">
      <alignment horizontal="center"/>
    </xf>
    <xf numFmtId="0" fontId="1835" fillId="2" borderId="9" xfId="0" applyFont="1" applyBorder="1" applyAlignment="1">
      <alignment horizontal="center"/>
    </xf>
    <xf numFmtId="0" fontId="1835" fillId="2" borderId="10" xfId="0" applyFont="1" applyBorder="1" applyAlignment="1">
      <alignment horizontal="center"/>
    </xf>
    <xf numFmtId="0" fontId="1835" fillId="2" borderId="5" xfId="0" applyFont="1" applyBorder="1"/>
    <xf numFmtId="0" fontId="4" fillId="2" borderId="4" xfId="0" applyFont="1" applyBorder="1"/>
    <xf numFmtId="0" fontId="1836" fillId="2" borderId="0" xfId="0" applyFont="1" applyBorder="1"/>
    <xf numFmtId="0" fontId="4" fillId="2" borderId="0" xfId="0" applyFont="1" applyBorder="1" applyAlignment="1">
      <alignment horizontal="center"/>
    </xf>
    <xf numFmtId="0" fontId="1836" fillId="2" borderId="0" xfId="0" applyFont="1" applyBorder="1" applyAlignment="1">
      <alignment horizontal="center"/>
    </xf>
    <xf numFmtId="0" fontId="1836" fillId="2" borderId="9" xfId="0" applyFont="1" applyBorder="1"/>
    <xf numFmtId="0" fontId="1836" fillId="2" borderId="10" xfId="0" applyFont="1" applyBorder="1"/>
    <xf numFmtId="0" fontId="1836" fillId="2" borderId="5" xfId="0" applyFont="1" applyBorder="1"/>
    <xf numFmtId="0" fontId="1837" fillId="2" borderId="4" xfId="0" applyFont="1" applyBorder="1"/>
    <xf numFmtId="0" fontId="1837" fillId="2" borderId="0" xfId="0" applyFont="1" applyBorder="1"/>
    <xf numFmtId="0" fontId="1837" fillId="2" borderId="0" xfId="0" applyFont="1" applyBorder="1" applyAlignment="1">
      <alignment horizontal="center"/>
    </xf>
    <xf numFmtId="0" fontId="1837" fillId="2" borderId="5" xfId="0" applyFont="1" applyBorder="1"/>
    <xf numFmtId="0" fontId="4" fillId="2" borderId="4" xfId="0" applyFont="1" applyBorder="1"/>
    <xf numFmtId="0" fontId="1838" fillId="2" borderId="0" xfId="0" applyFont="1" applyBorder="1"/>
    <xf numFmtId="0" fontId="1838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1838" fillId="2" borderId="5" xfId="0" applyFont="1" applyBorder="1"/>
    <xf numFmtId="0" fontId="1840" fillId="2" borderId="4" xfId="0" applyFont="1" applyBorder="1"/>
    <xf numFmtId="0" fontId="1840" fillId="2" borderId="0" xfId="0" applyFont="1" applyBorder="1"/>
    <xf numFmtId="0" fontId="1840" fillId="2" borderId="0" xfId="0" applyFont="1" applyBorder="1" applyAlignment="1">
      <alignment horizontal="center"/>
    </xf>
    <xf numFmtId="0" fontId="1839" fillId="2" borderId="0" xfId="0" applyFont="1" applyBorder="1" applyAlignment="1">
      <alignment horizontal="center"/>
    </xf>
    <xf numFmtId="0" fontId="1840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1841" fillId="2" borderId="0" xfId="0" applyFont="1" applyBorder="1"/>
    <xf numFmtId="0" fontId="1841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1842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1843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4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84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4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84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4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846" fillId="2" borderId="5" xfId="0" applyFont="1" applyBorder="1"/>
    <xf numFmtId="1" fontId="1846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4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84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4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84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4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84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5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85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5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5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5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5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5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5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5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5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5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5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5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5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5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85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5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5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5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85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6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6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6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86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6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6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6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86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6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6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6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86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6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66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6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86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6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6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6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86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7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7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7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87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7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72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7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87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7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87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7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875" fillId="2" borderId="5" xfId="0" applyFont="1" applyBorder="1"/>
    <xf numFmtId="0" fontId="4" fillId="2" borderId="4" xfId="0" applyFont="1" applyBorder="1"/>
    <xf numFmtId="0" fontId="1876" fillId="2" borderId="0" xfId="0" applyFont="1" applyBorder="1"/>
    <xf numFmtId="0" fontId="1876" fillId="2" borderId="0" xfId="0" applyFont="1" applyBorder="1" applyAlignment="1">
      <alignment horizontal="center"/>
    </xf>
    <xf numFmtId="1" fontId="1876" fillId="2" borderId="0" xfId="0" applyNumberFormat="1" applyFont="1" applyBorder="1"/>
    <xf numFmtId="0" fontId="1876" fillId="2" borderId="5" xfId="0" applyFont="1" applyBorder="1"/>
    <xf numFmtId="0" fontId="1877" fillId="2" borderId="4" xfId="0" applyFont="1" applyBorder="1"/>
    <xf numFmtId="0" fontId="1877" fillId="2" borderId="0" xfId="0" applyFont="1" applyBorder="1"/>
    <xf numFmtId="0" fontId="1877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1877" fillId="2" borderId="5" xfId="0" applyFont="1" applyBorder="1"/>
    <xf numFmtId="0" fontId="8" fillId="2" borderId="4" xfId="0" applyFont="1" applyBorder="1"/>
    <xf numFmtId="0" fontId="1878" fillId="2" borderId="0" xfId="0" applyFont="1" applyBorder="1"/>
    <xf numFmtId="0" fontId="1878" fillId="2" borderId="0" xfId="0" applyFont="1" applyBorder="1" applyAlignment="1">
      <alignment horizontal="center"/>
    </xf>
    <xf numFmtId="1" fontId="1878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878" fillId="2" borderId="5" xfId="0" applyFont="1" applyBorder="1"/>
    <xf numFmtId="0" fontId="1879" fillId="2" borderId="4" xfId="0" applyFont="1" applyBorder="1" applyAlignment="1">
      <alignment horizontal="center"/>
    </xf>
    <xf numFmtId="0" fontId="1879" fillId="2" borderId="0" xfId="0" applyFont="1" applyBorder="1" applyAlignment="1">
      <alignment horizontal="center"/>
    </xf>
    <xf numFmtId="0" fontId="1879" fillId="2" borderId="0" xfId="0" applyFont="1" applyBorder="1"/>
    <xf numFmtId="0" fontId="1879" fillId="2" borderId="5" xfId="0" applyFont="1" applyBorder="1"/>
    <xf numFmtId="0" fontId="8" fillId="2" borderId="4" xfId="0" applyFont="1" applyBorder="1"/>
    <xf numFmtId="0" fontId="1880" fillId="2" borderId="0" xfId="0" applyFont="1" applyBorder="1"/>
    <xf numFmtId="0" fontId="1880" fillId="2" borderId="0" xfId="0" applyFont="1" applyBorder="1" applyAlignment="1">
      <alignment horizontal="center"/>
    </xf>
    <xf numFmtId="1" fontId="1880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880" fillId="2" borderId="5" xfId="0" applyFont="1" applyBorder="1"/>
    <xf numFmtId="0" fontId="1881" fillId="2" borderId="4" xfId="0" applyFont="1" applyBorder="1"/>
    <xf numFmtId="0" fontId="1881" fillId="2" borderId="0" xfId="0" applyFont="1" applyBorder="1"/>
    <xf numFmtId="0" fontId="1881" fillId="2" borderId="0" xfId="0" applyFont="1" applyBorder="1" applyAlignment="1">
      <alignment horizontal="center"/>
    </xf>
    <xf numFmtId="1" fontId="1881" fillId="2" borderId="0" xfId="0" applyNumberFormat="1" applyFont="1" applyBorder="1"/>
    <xf numFmtId="0" fontId="1881" fillId="2" borderId="5" xfId="0" applyFont="1" applyBorder="1"/>
    <xf numFmtId="0" fontId="1882" fillId="2" borderId="4" xfId="0" applyFont="1" applyBorder="1"/>
    <xf numFmtId="0" fontId="1882" fillId="2" borderId="0" xfId="0" applyFont="1" applyBorder="1"/>
    <xf numFmtId="0" fontId="1882" fillId="2" borderId="0" xfId="0" applyFont="1" applyBorder="1" applyAlignment="1">
      <alignment horizontal="center"/>
    </xf>
    <xf numFmtId="1" fontId="1882" fillId="2" borderId="0" xfId="0" applyNumberFormat="1" applyFont="1" applyBorder="1"/>
    <xf numFmtId="0" fontId="1882" fillId="2" borderId="5" xfId="0" applyFont="1" applyBorder="1"/>
    <xf numFmtId="0" fontId="1883" fillId="2" borderId="4" xfId="0" applyFont="1" applyBorder="1"/>
    <xf numFmtId="0" fontId="1883" fillId="2" borderId="0" xfId="0" applyFont="1" applyBorder="1"/>
    <xf numFmtId="0" fontId="1883" fillId="2" borderId="0" xfId="0" applyFont="1" applyBorder="1" applyAlignment="1">
      <alignment horizontal="center"/>
    </xf>
    <xf numFmtId="1" fontId="1883" fillId="2" borderId="0" xfId="0" applyNumberFormat="1" applyFont="1" applyBorder="1"/>
    <xf numFmtId="0" fontId="1883" fillId="2" borderId="5" xfId="0" applyFont="1" applyBorder="1"/>
    <xf numFmtId="0" fontId="1884" fillId="2" borderId="11" xfId="0" applyFont="1" applyBorder="1"/>
    <xf numFmtId="0" fontId="1884" fillId="2" borderId="12" xfId="0" applyFont="1" applyBorder="1"/>
    <xf numFmtId="0" fontId="1884" fillId="2" borderId="12" xfId="0" applyFont="1" applyBorder="1" applyAlignment="1">
      <alignment horizontal="center"/>
    </xf>
    <xf numFmtId="1" fontId="1884" fillId="2" borderId="12" xfId="0" applyNumberFormat="1" applyFont="1" applyBorder="1"/>
    <xf numFmtId="0" fontId="1884" fillId="2" borderId="10" xfId="0" applyFont="1" applyBorder="1"/>
    <xf numFmtId="1" fontId="1885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1886" fillId="2" borderId="0" xfId="0" applyNumberFormat="1" applyFont="1"/>
    <xf numFmtId="1" fontId="1887" fillId="2" borderId="0" xfId="0" applyNumberFormat="1" applyFont="1"/>
    <xf numFmtId="1" fontId="1888" fillId="2" borderId="0" xfId="0" applyNumberFormat="1" applyFont="1"/>
    <xf numFmtId="1" fontId="1889" fillId="2" borderId="0" xfId="0" applyNumberFormat="1" applyFont="1"/>
    <xf numFmtId="1" fontId="1890" fillId="2" borderId="0" xfId="0" applyNumberFormat="1" applyFont="1"/>
    <xf numFmtId="1" fontId="1891" fillId="2" borderId="0" xfId="0" applyNumberFormat="1" applyFont="1"/>
    <xf numFmtId="1" fontId="1892" fillId="2" borderId="0" xfId="0" applyNumberFormat="1" applyFont="1"/>
    <xf numFmtId="1" fontId="1893" fillId="2" borderId="0" xfId="0" applyNumberFormat="1" applyFont="1"/>
    <xf numFmtId="1" fontId="1894" fillId="2" borderId="0" xfId="0" applyNumberFormat="1" applyFont="1"/>
    <xf numFmtId="1" fontId="1895" fillId="2" borderId="0" xfId="0" applyNumberFormat="1" applyFont="1"/>
    <xf numFmtId="1" fontId="1896" fillId="2" borderId="0" xfId="0" applyNumberFormat="1" applyFont="1"/>
    <xf numFmtId="1" fontId="1897" fillId="2" borderId="0" xfId="0" applyNumberFormat="1" applyFont="1"/>
    <xf numFmtId="1" fontId="1898" fillId="2" borderId="0" xfId="0" applyNumberFormat="1" applyFont="1"/>
    <xf numFmtId="1" fontId="1899" fillId="2" borderId="0" xfId="0" applyNumberFormat="1" applyFont="1"/>
    <xf numFmtId="1" fontId="1900" fillId="2" borderId="0" xfId="0" applyNumberFormat="1" applyFont="1"/>
    <xf numFmtId="1" fontId="1901" fillId="2" borderId="0" xfId="0" applyNumberFormat="1" applyFont="1"/>
    <xf numFmtId="1" fontId="1902" fillId="2" borderId="0" xfId="0" applyNumberFormat="1" applyFont="1"/>
    <xf numFmtId="1" fontId="1903" fillId="2" borderId="0" xfId="0" applyNumberFormat="1" applyFont="1"/>
    <xf numFmtId="1" fontId="1904" fillId="2" borderId="0" xfId="0" applyNumberFormat="1" applyFont="1"/>
    <xf numFmtId="1" fontId="1905" fillId="2" borderId="0" xfId="0" applyNumberFormat="1" applyFont="1"/>
    <xf numFmtId="1" fontId="1906" fillId="2" borderId="0" xfId="0" applyNumberFormat="1" applyFont="1"/>
    <xf numFmtId="1" fontId="1907" fillId="2" borderId="0" xfId="0" applyNumberFormat="1" applyFont="1"/>
    <xf numFmtId="0" fontId="1907" fillId="2" borderId="0" xfId="0" applyFont="1"/>
    <xf numFmtId="1" fontId="1908" fillId="2" borderId="0" xfId="0" applyNumberFormat="1" applyFont="1"/>
    <xf numFmtId="1" fontId="1909" fillId="2" borderId="0" xfId="0" applyNumberFormat="1" applyFont="1"/>
    <xf numFmtId="1" fontId="1910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4" fillId="2" borderId="0" xfId="0" applyFont="1" applyBorder="1"/>
    <xf numFmtId="0" fontId="8" fillId="2" borderId="0" xfId="0" applyFont="1" applyBorder="1" applyAlignment="1">
      <alignment horizontal="center"/>
    </xf>
    <xf numFmtId="0" fontId="4" fillId="2" borderId="4" xfId="0" applyFont="1" applyBorder="1"/>
    <xf numFmtId="0" fontId="2058" fillId="2" borderId="0" xfId="0" applyFont="1" applyBorder="1"/>
    <xf numFmtId="0" fontId="2058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2058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5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05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6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2060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6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061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6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06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6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06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6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06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6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6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6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067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6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06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6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069" fillId="2" borderId="5" xfId="0" applyFont="1" applyBorder="1"/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7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7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7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7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1" fontId="2074" fillId="2" borderId="0" xfId="0" applyNumberFormat="1" applyFont="1" applyBorder="1"/>
    <xf numFmtId="0" fontId="2075" fillId="2" borderId="4" xfId="0" applyFont="1" applyBorder="1"/>
    <xf numFmtId="0" fontId="2075" fillId="2" borderId="0" xfId="0" applyFont="1" applyBorder="1"/>
    <xf numFmtId="0" fontId="2075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2075" fillId="2" borderId="5" xfId="0" applyFont="1" applyBorder="1"/>
    <xf numFmtId="1" fontId="2076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2077" fillId="2" borderId="4" xfId="0" applyFont="1" applyBorder="1" applyAlignment="1">
      <alignment horizontal="center"/>
    </xf>
    <xf numFmtId="0" fontId="2077" fillId="2" borderId="0" xfId="0" applyFont="1" applyBorder="1" applyAlignment="1">
      <alignment horizontal="center"/>
    </xf>
    <xf numFmtId="0" fontId="2078" fillId="2" borderId="4" xfId="0" applyFont="1" applyBorder="1"/>
    <xf numFmtId="0" fontId="2078" fillId="2" borderId="0" xfId="0" applyFont="1" applyBorder="1"/>
    <xf numFmtId="0" fontId="2078" fillId="2" borderId="0" xfId="0" applyFont="1" applyBorder="1" applyAlignment="1">
      <alignment horizontal="center"/>
    </xf>
    <xf numFmtId="1" fontId="2078" fillId="2" borderId="0" xfId="0" applyNumberFormat="1" applyFont="1" applyBorder="1"/>
    <xf numFmtId="0" fontId="2078" fillId="2" borderId="5" xfId="0" applyFont="1" applyBorder="1"/>
    <xf numFmtId="0" fontId="2079" fillId="2" borderId="12" xfId="0" applyFont="1" applyBorder="1" applyAlignment="1">
      <alignment horizontal="center"/>
    </xf>
    <xf numFmtId="1" fontId="2080" fillId="2" borderId="0" xfId="0" applyNumberFormat="1" applyFont="1"/>
    <xf numFmtId="1" fontId="2082" fillId="2" borderId="0" xfId="0" applyNumberFormat="1" applyFont="1"/>
    <xf numFmtId="1" fontId="2083" fillId="2" borderId="0" xfId="0" applyNumberFormat="1" applyFont="1"/>
    <xf numFmtId="1" fontId="2085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4" fillId="2" borderId="4" xfId="0" applyFont="1" applyBorder="1"/>
    <xf numFmtId="0" fontId="2091" fillId="2" borderId="0" xfId="0" applyFont="1" applyBorder="1"/>
    <xf numFmtId="0" fontId="2091" fillId="2" borderId="0" xfId="0" applyFont="1" applyBorder="1" applyAlignment="1">
      <alignment horizontal="center"/>
    </xf>
    <xf numFmtId="0" fontId="2091" fillId="2" borderId="5" xfId="0" applyFont="1" applyBorder="1"/>
    <xf numFmtId="0" fontId="2096" fillId="2" borderId="4" xfId="0" applyFont="1" applyBorder="1"/>
    <xf numFmtId="0" fontId="2096" fillId="2" borderId="0" xfId="0" applyFont="1" applyBorder="1"/>
    <xf numFmtId="0" fontId="2096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2096" fillId="2" borderId="5" xfId="0" applyFont="1" applyBorder="1"/>
    <xf numFmtId="0" fontId="2097" fillId="2" borderId="4" xfId="0" applyFont="1" applyBorder="1"/>
    <xf numFmtId="0" fontId="2097" fillId="2" borderId="0" xfId="0" applyFont="1" applyBorder="1"/>
    <xf numFmtId="0" fontId="2097" fillId="2" borderId="0" xfId="0" applyFont="1" applyBorder="1" applyAlignment="1">
      <alignment horizontal="center"/>
    </xf>
    <xf numFmtId="0" fontId="2097" fillId="2" borderId="9" xfId="0" applyFont="1" applyBorder="1" applyAlignment="1">
      <alignment horizontal="center"/>
    </xf>
    <xf numFmtId="0" fontId="2097" fillId="2" borderId="10" xfId="0" applyFont="1" applyBorder="1" applyAlignment="1">
      <alignment horizontal="center"/>
    </xf>
    <xf numFmtId="0" fontId="2097" fillId="2" borderId="5" xfId="0" applyFont="1" applyBorder="1"/>
    <xf numFmtId="0" fontId="2098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9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0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100" fillId="2" borderId="5" xfId="0" applyFont="1" applyBorder="1"/>
    <xf numFmtId="1" fontId="2100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0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0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10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0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10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0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0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0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0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0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0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07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0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10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0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0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1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10" fillId="2" borderId="5" xfId="0" applyFont="1" applyBorder="1"/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1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1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1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113" fillId="2" borderId="5" xfId="0" applyFont="1" applyBorder="1"/>
    <xf numFmtId="1" fontId="2114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1" fontId="2116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1" fontId="2118" fillId="2" borderId="0" xfId="0" applyNumberFormat="1" applyFont="1" applyBorder="1"/>
    <xf numFmtId="1" fontId="2119" fillId="2" borderId="12" xfId="0" applyNumberFormat="1" applyFont="1" applyBorder="1"/>
    <xf numFmtId="1" fontId="2121" fillId="2" borderId="0" xfId="0" applyNumberFormat="1" applyFont="1"/>
    <xf numFmtId="1" fontId="2122" fillId="2" borderId="0" xfId="0" applyNumberFormat="1" applyFont="1"/>
    <xf numFmtId="1" fontId="2124" fillId="2" borderId="0" xfId="0" applyNumberFormat="1" applyFont="1"/>
    <xf numFmtId="1" fontId="2125" fillId="2" borderId="0" xfId="0" applyNumberFormat="1" applyFont="1"/>
    <xf numFmtId="1" fontId="2126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4" fillId="2" borderId="4" xfId="0" applyFont="1" applyBorder="1"/>
    <xf numFmtId="0" fontId="2131" fillId="2" borderId="0" xfId="0" applyFont="1" applyBorder="1"/>
    <xf numFmtId="0" fontId="2131" fillId="2" borderId="0" xfId="0" applyFont="1" applyBorder="1" applyAlignment="1">
      <alignment horizontal="center"/>
    </xf>
    <xf numFmtId="0" fontId="2131" fillId="2" borderId="5" xfId="0" applyFont="1" applyBorder="1"/>
    <xf numFmtId="0" fontId="2135" fillId="2" borderId="4" xfId="0" applyFont="1" applyBorder="1"/>
    <xf numFmtId="0" fontId="2135" fillId="2" borderId="0" xfId="0" applyFont="1" applyBorder="1"/>
    <xf numFmtId="0" fontId="2135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2135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3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13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4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140" fillId="2" borderId="5" xfId="0" applyFont="1" applyBorder="1"/>
    <xf numFmtId="1" fontId="2140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4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4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14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4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14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4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4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4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4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4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4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47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4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14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4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4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5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5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5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51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5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15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5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153" fillId="2" borderId="5" xfId="0" applyFont="1" applyBorder="1"/>
    <xf numFmtId="0" fontId="4" fillId="2" borderId="4" xfId="0" applyFont="1" applyBorder="1"/>
    <xf numFmtId="0" fontId="2154" fillId="2" borderId="0" xfId="0" applyFont="1" applyBorder="1"/>
    <xf numFmtId="0" fontId="2154" fillId="2" borderId="0" xfId="0" applyFont="1" applyBorder="1" applyAlignment="1">
      <alignment horizontal="center"/>
    </xf>
    <xf numFmtId="1" fontId="2154" fillId="2" borderId="0" xfId="0" applyNumberFormat="1" applyFont="1" applyBorder="1"/>
    <xf numFmtId="0" fontId="2154" fillId="2" borderId="5" xfId="0" applyFont="1" applyBorder="1"/>
    <xf numFmtId="0" fontId="2155" fillId="2" borderId="4" xfId="0" applyFont="1" applyBorder="1"/>
    <xf numFmtId="0" fontId="2155" fillId="2" borderId="0" xfId="0" applyFont="1" applyBorder="1"/>
    <xf numFmtId="0" fontId="2155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2155" fillId="2" borderId="5" xfId="0" applyFont="1" applyBorder="1"/>
    <xf numFmtId="0" fontId="8" fillId="2" borderId="4" xfId="0" applyFont="1" applyBorder="1"/>
    <xf numFmtId="0" fontId="2156" fillId="2" borderId="0" xfId="0" applyFont="1" applyBorder="1"/>
    <xf numFmtId="0" fontId="2156" fillId="2" borderId="0" xfId="0" applyFont="1" applyBorder="1" applyAlignment="1">
      <alignment horizontal="center"/>
    </xf>
    <xf numFmtId="1" fontId="2156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2156" fillId="2" borderId="5" xfId="0" applyFont="1" applyBorder="1"/>
    <xf numFmtId="0" fontId="2157" fillId="2" borderId="4" xfId="0" applyFont="1" applyBorder="1" applyAlignment="1">
      <alignment horizontal="center"/>
    </xf>
    <xf numFmtId="0" fontId="2157" fillId="2" borderId="0" xfId="0" applyFont="1" applyBorder="1" applyAlignment="1">
      <alignment horizontal="center"/>
    </xf>
    <xf numFmtId="0" fontId="2158" fillId="2" borderId="4" xfId="0" applyFont="1" applyBorder="1"/>
    <xf numFmtId="0" fontId="2158" fillId="2" borderId="0" xfId="0" applyFont="1" applyBorder="1"/>
    <xf numFmtId="0" fontId="2158" fillId="2" borderId="0" xfId="0" applyFont="1" applyBorder="1" applyAlignment="1">
      <alignment horizontal="center"/>
    </xf>
    <xf numFmtId="1" fontId="2158" fillId="2" borderId="0" xfId="0" applyNumberFormat="1" applyFont="1" applyBorder="1"/>
    <xf numFmtId="0" fontId="2158" fillId="2" borderId="5" xfId="0" applyFont="1" applyBorder="1"/>
    <xf numFmtId="0" fontId="2159" fillId="2" borderId="12" xfId="0" applyFont="1" applyBorder="1" applyAlignment="1">
      <alignment horizontal="center"/>
    </xf>
    <xf numFmtId="1" fontId="2160" fillId="2" borderId="0" xfId="0" applyNumberFormat="1" applyFont="1"/>
    <xf numFmtId="1" fontId="2163" fillId="2" borderId="0" xfId="0" applyNumberFormat="1" applyFont="1"/>
    <xf numFmtId="1" fontId="2164" fillId="2" borderId="0" xfId="0" applyNumberFormat="1" applyFont="1"/>
    <xf numFmtId="1" fontId="2165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2170" fillId="2" borderId="5" xfId="0" applyFont="1" applyBorder="1"/>
    <xf numFmtId="0" fontId="4" fillId="2" borderId="4" xfId="0" applyFont="1" applyBorder="1"/>
    <xf numFmtId="0" fontId="2171" fillId="2" borderId="0" xfId="0" applyFont="1" applyBorder="1"/>
    <xf numFmtId="0" fontId="2171" fillId="2" borderId="0" xfId="0" applyFont="1" applyBorder="1" applyAlignment="1">
      <alignment horizontal="center"/>
    </xf>
    <xf numFmtId="0" fontId="2171" fillId="2" borderId="5" xfId="0" applyFont="1" applyBorder="1"/>
    <xf numFmtId="0" fontId="2172" fillId="2" borderId="0" xfId="0" applyFont="1" applyBorder="1" applyAlignment="1">
      <alignment horizontal="center"/>
    </xf>
    <xf numFmtId="0" fontId="4" fillId="2" borderId="4" xfId="0" applyFont="1" applyBorder="1"/>
    <xf numFmtId="0" fontId="2173" fillId="2" borderId="0" xfId="0" applyFont="1" applyBorder="1"/>
    <xf numFmtId="0" fontId="2173" fillId="2" borderId="0" xfId="0" applyFont="1" applyBorder="1" applyAlignment="1">
      <alignment horizontal="center"/>
    </xf>
    <xf numFmtId="0" fontId="2173" fillId="2" borderId="6" xfId="0" applyFont="1" applyBorder="1" applyAlignment="1">
      <alignment horizontal="center"/>
    </xf>
    <xf numFmtId="0" fontId="2173" fillId="2" borderId="3" xfId="0" applyFont="1" applyBorder="1" applyAlignment="1">
      <alignment horizontal="center" wrapText="1"/>
    </xf>
    <xf numFmtId="0" fontId="2173" fillId="2" borderId="5" xfId="0" applyFont="1" applyBorder="1"/>
    <xf numFmtId="0" fontId="2174" fillId="2" borderId="4" xfId="0" applyFont="1" applyBorder="1"/>
    <xf numFmtId="0" fontId="2174" fillId="2" borderId="0" xfId="0" applyFont="1" applyBorder="1"/>
    <xf numFmtId="0" fontId="2174" fillId="2" borderId="0" xfId="0" applyFont="1" applyBorder="1" applyAlignment="1">
      <alignment horizontal="center"/>
    </xf>
    <xf numFmtId="0" fontId="2174" fillId="2" borderId="7" xfId="0" applyFont="1" applyBorder="1"/>
    <xf numFmtId="0" fontId="2174" fillId="2" borderId="5" xfId="0" applyFont="1" applyBorder="1"/>
    <xf numFmtId="0" fontId="2176" fillId="2" borderId="4" xfId="0" applyFont="1" applyBorder="1"/>
    <xf numFmtId="0" fontId="2176" fillId="2" borderId="0" xfId="0" applyFont="1" applyBorder="1"/>
    <xf numFmtId="0" fontId="2176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2176" fillId="2" borderId="5" xfId="0" applyFont="1" applyBorder="1"/>
    <xf numFmtId="0" fontId="2177" fillId="2" borderId="4" xfId="0" applyFont="1" applyBorder="1"/>
    <xf numFmtId="0" fontId="2177" fillId="2" borderId="0" xfId="0" applyFont="1" applyBorder="1"/>
    <xf numFmtId="0" fontId="2177" fillId="2" borderId="0" xfId="0" applyFont="1" applyBorder="1" applyAlignment="1">
      <alignment horizontal="center"/>
    </xf>
    <xf numFmtId="0" fontId="2177" fillId="2" borderId="9" xfId="0" applyFont="1" applyBorder="1" applyAlignment="1">
      <alignment horizontal="center"/>
    </xf>
    <xf numFmtId="0" fontId="2177" fillId="2" borderId="10" xfId="0" applyFont="1" applyBorder="1" applyAlignment="1">
      <alignment horizontal="center"/>
    </xf>
    <xf numFmtId="0" fontId="2177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7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17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8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180" fillId="2" borderId="5" xfId="0" applyFont="1" applyBorder="1"/>
    <xf numFmtId="1" fontId="2180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8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181" fillId="2" borderId="5" xfId="0" applyFont="1" applyBorder="1"/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8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8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18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8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8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8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85" fillId="2" borderId="5" xfId="0" applyFont="1" applyBorder="1"/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8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8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87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8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8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8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9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9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91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9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9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193" fillId="2" borderId="5" xfId="0" applyFont="1" applyBorder="1"/>
    <xf numFmtId="0" fontId="4" fillId="2" borderId="4" xfId="0" applyFont="1" applyBorder="1"/>
    <xf numFmtId="0" fontId="2194" fillId="2" borderId="0" xfId="0" applyFont="1" applyBorder="1"/>
    <xf numFmtId="0" fontId="2194" fillId="2" borderId="0" xfId="0" applyFont="1" applyBorder="1" applyAlignment="1">
      <alignment horizontal="center"/>
    </xf>
    <xf numFmtId="1" fontId="2194" fillId="2" borderId="0" xfId="0" applyNumberFormat="1" applyFont="1" applyBorder="1"/>
    <xf numFmtId="0" fontId="2194" fillId="2" borderId="5" xfId="0" applyFont="1" applyBorder="1"/>
    <xf numFmtId="0" fontId="2195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8" fillId="2" borderId="4" xfId="0" applyFont="1" applyBorder="1"/>
    <xf numFmtId="0" fontId="2196" fillId="2" borderId="0" xfId="0" applyFont="1" applyBorder="1"/>
    <xf numFmtId="0" fontId="2196" fillId="2" borderId="0" xfId="0" applyFont="1" applyBorder="1" applyAlignment="1">
      <alignment horizontal="center"/>
    </xf>
    <xf numFmtId="1" fontId="2196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2196" fillId="2" borderId="5" xfId="0" applyFont="1" applyBorder="1"/>
    <xf numFmtId="0" fontId="2197" fillId="2" borderId="4" xfId="0" applyFont="1" applyBorder="1" applyAlignment="1">
      <alignment horizontal="center"/>
    </xf>
    <xf numFmtId="0" fontId="2197" fillId="2" borderId="0" xfId="0" applyFont="1" applyBorder="1" applyAlignment="1">
      <alignment horizontal="center"/>
    </xf>
    <xf numFmtId="0" fontId="2197" fillId="2" borderId="0" xfId="0" applyFont="1" applyBorder="1"/>
    <xf numFmtId="0" fontId="2197" fillId="2" borderId="5" xfId="0" applyFont="1" applyBorder="1"/>
    <xf numFmtId="0" fontId="2198" fillId="2" borderId="4" xfId="0" applyFont="1" applyBorder="1"/>
    <xf numFmtId="0" fontId="2198" fillId="2" borderId="0" xfId="0" applyFont="1" applyBorder="1"/>
    <xf numFmtId="0" fontId="2198" fillId="2" borderId="0" xfId="0" applyFont="1" applyBorder="1" applyAlignment="1">
      <alignment horizontal="center"/>
    </xf>
    <xf numFmtId="1" fontId="2198" fillId="2" borderId="0" xfId="0" applyNumberFormat="1" applyFont="1" applyBorder="1"/>
    <xf numFmtId="0" fontId="2198" fillId="2" borderId="5" xfId="0" applyFont="1" applyBorder="1"/>
    <xf numFmtId="0" fontId="2199" fillId="2" borderId="11" xfId="0" applyFont="1" applyBorder="1"/>
    <xf numFmtId="0" fontId="2199" fillId="2" borderId="12" xfId="0" applyFont="1" applyBorder="1"/>
    <xf numFmtId="0" fontId="2199" fillId="2" borderId="12" xfId="0" applyFont="1" applyBorder="1" applyAlignment="1">
      <alignment horizontal="center"/>
    </xf>
    <xf numFmtId="1" fontId="2199" fillId="2" borderId="12" xfId="0" applyNumberFormat="1" applyFont="1" applyBorder="1"/>
    <xf numFmtId="0" fontId="2199" fillId="2" borderId="10" xfId="0" applyFont="1" applyBorder="1"/>
    <xf numFmtId="1" fontId="2202" fillId="2" borderId="0" xfId="0" applyNumberFormat="1" applyFont="1"/>
    <xf numFmtId="1" fontId="2203" fillId="2" borderId="0" xfId="0" applyNumberFormat="1" applyFont="1"/>
    <xf numFmtId="1" fontId="2204" fillId="2" borderId="0" xfId="0" applyNumberFormat="1" applyFont="1"/>
    <xf numFmtId="1" fontId="2206" fillId="2" borderId="0" xfId="0" applyNumberFormat="1" applyFont="1"/>
    <xf numFmtId="1" fontId="2209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4" fillId="2" borderId="4" xfId="0" applyFont="1" applyBorder="1"/>
    <xf numFmtId="0" fontId="2211" fillId="2" borderId="0" xfId="0" applyFont="1" applyBorder="1"/>
    <xf numFmtId="0" fontId="2211" fillId="2" borderId="0" xfId="0" applyFont="1" applyBorder="1" applyAlignment="1">
      <alignment horizontal="center"/>
    </xf>
    <xf numFmtId="0" fontId="2211" fillId="2" borderId="5" xfId="0" applyFont="1" applyBorder="1"/>
    <xf numFmtId="0" fontId="2215" fillId="2" borderId="4" xfId="0" applyFont="1" applyBorder="1"/>
    <xf numFmtId="0" fontId="2215" fillId="2" borderId="0" xfId="0" applyFont="1" applyBorder="1"/>
    <xf numFmtId="0" fontId="2215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2215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21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21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22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220" fillId="2" borderId="5" xfId="0" applyFont="1" applyBorder="1"/>
    <xf numFmtId="1" fontId="2220" fillId="2" borderId="0" xfId="0" applyNumberFormat="1" applyFont="1" applyBorder="1" applyAlignment="1">
      <alignment horizontal="center"/>
    </xf>
    <xf numFmtId="0" fontId="5" fillId="3" borderId="8" xfId="11" applyFont="1" applyFill="1" applyBorder="1" applyAlignment="1">
      <alignment horizontal="center"/>
    </xf>
    <xf numFmtId="2" fontId="5" fillId="2" borderId="8" xfId="11" applyNumberFormat="1" applyFont="1" applyBorder="1" applyAlignment="1">
      <alignment horizontal="center"/>
    </xf>
    <xf numFmtId="0" fontId="5" fillId="2" borderId="8" xfId="11" applyFont="1" applyBorder="1" applyAlignment="1">
      <alignment horizontal="center"/>
    </xf>
    <xf numFmtId="1" fontId="8" fillId="2" borderId="8" xfId="11" applyNumberFormat="1" applyFont="1" applyBorder="1" applyAlignment="1">
      <alignment horizontal="center"/>
    </xf>
    <xf numFmtId="1" fontId="2221" fillId="2" borderId="8" xfId="11" applyNumberFormat="1" applyFont="1" applyBorder="1" applyAlignment="1">
      <alignment horizontal="center"/>
    </xf>
    <xf numFmtId="1" fontId="5" fillId="3" borderId="8" xfId="11" applyNumberFormat="1" applyFont="1" applyFill="1" applyBorder="1" applyAlignment="1">
      <alignment horizontal="center"/>
    </xf>
    <xf numFmtId="0" fontId="2221" fillId="2" borderId="5" xfId="11" applyFont="1" applyBorder="1"/>
    <xf numFmtId="0" fontId="5" fillId="3" borderId="8" xfId="12" applyFont="1" applyFill="1" applyBorder="1" applyAlignment="1">
      <alignment horizontal="center"/>
    </xf>
    <xf numFmtId="0" fontId="5" fillId="2" borderId="8" xfId="12" applyFont="1" applyBorder="1" applyAlignment="1">
      <alignment horizontal="center"/>
    </xf>
    <xf numFmtId="2" fontId="5" fillId="2" borderId="8" xfId="12" applyNumberFormat="1" applyFont="1" applyBorder="1" applyAlignment="1">
      <alignment horizontal="center"/>
    </xf>
    <xf numFmtId="1" fontId="8" fillId="2" borderId="8" xfId="12" applyNumberFormat="1" applyFont="1" applyBorder="1" applyAlignment="1">
      <alignment horizontal="center"/>
    </xf>
    <xf numFmtId="1" fontId="2222" fillId="2" borderId="8" xfId="12" applyNumberFormat="1" applyFont="1" applyBorder="1" applyAlignment="1">
      <alignment horizontal="center"/>
    </xf>
    <xf numFmtId="1" fontId="5" fillId="3" borderId="8" xfId="12" applyNumberFormat="1" applyFont="1" applyFill="1" applyBorder="1" applyAlignment="1">
      <alignment horizontal="center"/>
    </xf>
    <xf numFmtId="0" fontId="2222" fillId="2" borderId="5" xfId="12" applyFont="1" applyBorder="1"/>
    <xf numFmtId="0" fontId="5" fillId="3" borderId="8" xfId="13" applyFont="1" applyFill="1" applyBorder="1" applyAlignment="1">
      <alignment horizontal="center"/>
    </xf>
    <xf numFmtId="2" fontId="5" fillId="3" borderId="8" xfId="13" applyNumberFormat="1" applyFont="1" applyFill="1" applyBorder="1" applyAlignment="1">
      <alignment horizontal="center"/>
    </xf>
    <xf numFmtId="0" fontId="5" fillId="2" borderId="8" xfId="13" applyFont="1" applyBorder="1" applyAlignment="1">
      <alignment horizontal="center"/>
    </xf>
    <xf numFmtId="1" fontId="8" fillId="2" borderId="8" xfId="13" applyNumberFormat="1" applyFont="1" applyBorder="1" applyAlignment="1">
      <alignment horizontal="center"/>
    </xf>
    <xf numFmtId="1" fontId="2223" fillId="2" borderId="8" xfId="13" applyNumberFormat="1" applyFont="1" applyBorder="1" applyAlignment="1">
      <alignment horizontal="center"/>
    </xf>
    <xf numFmtId="1" fontId="5" fillId="3" borderId="8" xfId="13" applyNumberFormat="1" applyFont="1" applyFill="1" applyBorder="1" applyAlignment="1">
      <alignment horizontal="center"/>
    </xf>
    <xf numFmtId="2" fontId="5" fillId="2" borderId="8" xfId="13" applyNumberFormat="1" applyFont="1" applyBorder="1" applyAlignment="1">
      <alignment horizontal="center"/>
    </xf>
    <xf numFmtId="0" fontId="2223" fillId="2" borderId="5" xfId="13" applyFont="1" applyBorder="1"/>
    <xf numFmtId="0" fontId="5" fillId="3" borderId="8" xfId="14" applyFont="1" applyFill="1" applyBorder="1" applyAlignment="1">
      <alignment horizontal="center"/>
    </xf>
    <xf numFmtId="2" fontId="5" fillId="3" borderId="8" xfId="14" applyNumberFormat="1" applyFont="1" applyFill="1" applyBorder="1" applyAlignment="1">
      <alignment horizontal="center"/>
    </xf>
    <xf numFmtId="0" fontId="5" fillId="2" borderId="8" xfId="14" applyFont="1" applyBorder="1" applyAlignment="1">
      <alignment horizontal="center"/>
    </xf>
    <xf numFmtId="1" fontId="8" fillId="2" borderId="8" xfId="14" applyNumberFormat="1" applyFont="1" applyBorder="1" applyAlignment="1">
      <alignment horizontal="center"/>
    </xf>
    <xf numFmtId="1" fontId="2224" fillId="2" borderId="8" xfId="14" applyNumberFormat="1" applyFont="1" applyBorder="1" applyAlignment="1">
      <alignment horizontal="center"/>
    </xf>
    <xf numFmtId="1" fontId="5" fillId="3" borderId="8" xfId="14" applyNumberFormat="1" applyFont="1" applyFill="1" applyBorder="1" applyAlignment="1">
      <alignment horizontal="center"/>
    </xf>
    <xf numFmtId="2" fontId="5" fillId="2" borderId="8" xfId="14" applyNumberFormat="1" applyFont="1" applyBorder="1" applyAlignment="1">
      <alignment horizontal="center"/>
    </xf>
    <xf numFmtId="2" fontId="5" fillId="2" borderId="8" xfId="14" applyNumberFormat="1" applyFont="1" applyFill="1" applyBorder="1" applyAlignment="1">
      <alignment horizontal="center"/>
    </xf>
    <xf numFmtId="0" fontId="5" fillId="3" borderId="8" xfId="15" applyFont="1" applyFill="1" applyBorder="1" applyAlignment="1">
      <alignment horizontal="center"/>
    </xf>
    <xf numFmtId="2" fontId="5" fillId="3" borderId="8" xfId="15" applyNumberFormat="1" applyFont="1" applyFill="1" applyBorder="1" applyAlignment="1">
      <alignment horizontal="center"/>
    </xf>
    <xf numFmtId="0" fontId="5" fillId="2" borderId="8" xfId="15" applyFont="1" applyFill="1" applyBorder="1" applyAlignment="1">
      <alignment horizontal="center"/>
    </xf>
    <xf numFmtId="1" fontId="8" fillId="2" borderId="8" xfId="15" applyNumberFormat="1" applyFont="1" applyBorder="1" applyAlignment="1">
      <alignment horizontal="center"/>
    </xf>
    <xf numFmtId="1" fontId="2225" fillId="2" borderId="8" xfId="15" applyNumberFormat="1" applyFont="1" applyBorder="1" applyAlignment="1">
      <alignment horizontal="center"/>
    </xf>
    <xf numFmtId="1" fontId="5" fillId="3" borderId="8" xfId="15" applyNumberFormat="1" applyFont="1" applyFill="1" applyBorder="1" applyAlignment="1">
      <alignment horizontal="center"/>
    </xf>
    <xf numFmtId="2" fontId="5" fillId="2" borderId="8" xfId="15" applyNumberFormat="1" applyFont="1" applyBorder="1" applyAlignment="1">
      <alignment horizontal="center"/>
    </xf>
    <xf numFmtId="2" fontId="5" fillId="2" borderId="8" xfId="15" applyNumberFormat="1" applyFont="1" applyFill="1" applyBorder="1" applyAlignment="1">
      <alignment horizontal="center"/>
    </xf>
    <xf numFmtId="2" fontId="5" fillId="3" borderId="8" xfId="16" applyNumberFormat="1" applyFont="1" applyFill="1" applyBorder="1" applyAlignment="1">
      <alignment horizontal="center"/>
    </xf>
    <xf numFmtId="1" fontId="8" fillId="2" borderId="8" xfId="16" applyNumberFormat="1" applyFont="1" applyBorder="1" applyAlignment="1">
      <alignment horizontal="center"/>
    </xf>
    <xf numFmtId="1" fontId="2226" fillId="2" borderId="8" xfId="16" applyNumberFormat="1" applyFont="1" applyBorder="1" applyAlignment="1">
      <alignment horizontal="center"/>
    </xf>
    <xf numFmtId="1" fontId="5" fillId="3" borderId="8" xfId="16" applyNumberFormat="1" applyFont="1" applyFill="1" applyBorder="1" applyAlignment="1">
      <alignment horizontal="center"/>
    </xf>
    <xf numFmtId="2" fontId="5" fillId="2" borderId="8" xfId="16" applyNumberFormat="1" applyFont="1" applyBorder="1" applyAlignment="1">
      <alignment horizontal="center"/>
    </xf>
    <xf numFmtId="2" fontId="5" fillId="2" borderId="8" xfId="16" applyNumberFormat="1" applyFont="1" applyFill="1" applyBorder="1" applyAlignment="1">
      <alignment horizontal="center"/>
    </xf>
    <xf numFmtId="2" fontId="5" fillId="2" borderId="8" xfId="17" applyNumberFormat="1" applyFont="1" applyBorder="1" applyAlignment="1">
      <alignment horizontal="center"/>
    </xf>
    <xf numFmtId="1" fontId="8" fillId="2" borderId="8" xfId="17" applyNumberFormat="1" applyFont="1" applyBorder="1" applyAlignment="1">
      <alignment horizontal="center"/>
    </xf>
    <xf numFmtId="1" fontId="2227" fillId="2" borderId="8" xfId="17" applyNumberFormat="1" applyFont="1" applyBorder="1" applyAlignment="1">
      <alignment horizontal="center"/>
    </xf>
    <xf numFmtId="1" fontId="5" fillId="3" borderId="8" xfId="17" applyNumberFormat="1" applyFont="1" applyFill="1" applyBorder="1" applyAlignment="1">
      <alignment horizontal="center"/>
    </xf>
    <xf numFmtId="2" fontId="5" fillId="2" borderId="8" xfId="17" applyNumberFormat="1" applyFont="1" applyFill="1" applyBorder="1" applyAlignment="1">
      <alignment horizontal="center"/>
    </xf>
    <xf numFmtId="2" fontId="5" fillId="2" borderId="8" xfId="18" applyNumberFormat="1" applyFont="1" applyFill="1" applyBorder="1" applyAlignment="1">
      <alignment horizontal="center"/>
    </xf>
    <xf numFmtId="1" fontId="8" fillId="2" borderId="8" xfId="18" applyNumberFormat="1" applyFont="1" applyBorder="1" applyAlignment="1">
      <alignment horizontal="center"/>
    </xf>
    <xf numFmtId="1" fontId="2228" fillId="2" borderId="8" xfId="18" applyNumberFormat="1" applyFont="1" applyBorder="1" applyAlignment="1">
      <alignment horizontal="center"/>
    </xf>
    <xf numFmtId="1" fontId="5" fillId="3" borderId="8" xfId="18" applyNumberFormat="1" applyFont="1" applyFill="1" applyBorder="1" applyAlignment="1">
      <alignment horizontal="center"/>
    </xf>
    <xf numFmtId="2" fontId="5" fillId="2" borderId="8" xfId="18" applyNumberFormat="1" applyFont="1" applyBorder="1" applyAlignment="1">
      <alignment horizontal="center"/>
    </xf>
    <xf numFmtId="2" fontId="5" fillId="2" borderId="8" xfId="19" applyNumberFormat="1" applyFont="1" applyFill="1" applyBorder="1" applyAlignment="1">
      <alignment horizontal="center"/>
    </xf>
    <xf numFmtId="1" fontId="8" fillId="2" borderId="8" xfId="19" applyNumberFormat="1" applyFont="1" applyBorder="1" applyAlignment="1">
      <alignment horizontal="center"/>
    </xf>
    <xf numFmtId="1" fontId="2229" fillId="2" borderId="8" xfId="19" applyNumberFormat="1" applyFont="1" applyBorder="1" applyAlignment="1">
      <alignment horizontal="center"/>
    </xf>
    <xf numFmtId="1" fontId="5" fillId="3" borderId="8" xfId="19" applyNumberFormat="1" applyFont="1" applyFill="1" applyBorder="1" applyAlignment="1">
      <alignment horizontal="center"/>
    </xf>
    <xf numFmtId="2" fontId="5" fillId="2" borderId="8" xfId="19" applyNumberFormat="1" applyFont="1" applyBorder="1" applyAlignment="1">
      <alignment horizontal="center"/>
    </xf>
    <xf numFmtId="0" fontId="5" fillId="3" borderId="8" xfId="20" applyFont="1" applyFill="1" applyBorder="1" applyAlignment="1">
      <alignment horizontal="center"/>
    </xf>
    <xf numFmtId="2" fontId="5" fillId="2" borderId="8" xfId="20" applyNumberFormat="1" applyFont="1" applyBorder="1" applyAlignment="1">
      <alignment horizontal="center"/>
    </xf>
    <xf numFmtId="0" fontId="5" fillId="2" borderId="8" xfId="20" applyFont="1" applyFill="1" applyBorder="1" applyAlignment="1">
      <alignment horizontal="center"/>
    </xf>
    <xf numFmtId="1" fontId="8" fillId="2" borderId="8" xfId="20" applyNumberFormat="1" applyFont="1" applyBorder="1" applyAlignment="1">
      <alignment horizontal="center"/>
    </xf>
    <xf numFmtId="1" fontId="2230" fillId="2" borderId="8" xfId="20" applyNumberFormat="1" applyFont="1" applyBorder="1" applyAlignment="1">
      <alignment horizontal="center"/>
    </xf>
    <xf numFmtId="1" fontId="5" fillId="3" borderId="8" xfId="20" applyNumberFormat="1" applyFont="1" applyFill="1" applyBorder="1" applyAlignment="1">
      <alignment horizontal="center"/>
    </xf>
    <xf numFmtId="2" fontId="5" fillId="2" borderId="8" xfId="20" applyNumberFormat="1" applyFont="1" applyFill="1" applyBorder="1" applyAlignment="1">
      <alignment horizontal="center"/>
    </xf>
    <xf numFmtId="0" fontId="2230" fillId="2" borderId="5" xfId="20" applyFont="1" applyBorder="1"/>
    <xf numFmtId="0" fontId="5" fillId="3" borderId="8" xfId="21" applyFont="1" applyFill="1" applyBorder="1" applyAlignment="1">
      <alignment horizontal="center"/>
    </xf>
    <xf numFmtId="2" fontId="5" fillId="2" borderId="8" xfId="21" applyNumberFormat="1" applyFont="1" applyBorder="1" applyAlignment="1">
      <alignment horizontal="center"/>
    </xf>
    <xf numFmtId="0" fontId="5" fillId="2" borderId="8" xfId="21" applyFont="1" applyFill="1" applyBorder="1" applyAlignment="1">
      <alignment horizontal="center"/>
    </xf>
    <xf numFmtId="1" fontId="8" fillId="2" borderId="8" xfId="21" applyNumberFormat="1" applyFont="1" applyBorder="1" applyAlignment="1">
      <alignment horizontal="center"/>
    </xf>
    <xf numFmtId="1" fontId="2231" fillId="2" borderId="8" xfId="21" applyNumberFormat="1" applyFont="1" applyBorder="1" applyAlignment="1">
      <alignment horizontal="center"/>
    </xf>
    <xf numFmtId="1" fontId="5" fillId="3" borderId="8" xfId="21" applyNumberFormat="1" applyFont="1" applyFill="1" applyBorder="1" applyAlignment="1">
      <alignment horizontal="center"/>
    </xf>
    <xf numFmtId="2" fontId="5" fillId="2" borderId="8" xfId="21" applyNumberFormat="1" applyFont="1" applyFill="1" applyBorder="1" applyAlignment="1">
      <alignment horizontal="center"/>
    </xf>
    <xf numFmtId="0" fontId="5" fillId="3" borderId="8" xfId="22" applyFont="1" applyFill="1" applyBorder="1" applyAlignment="1">
      <alignment horizontal="center"/>
    </xf>
    <xf numFmtId="2" fontId="5" fillId="2" borderId="8" xfId="22" applyNumberFormat="1" applyFont="1" applyBorder="1" applyAlignment="1">
      <alignment horizontal="center"/>
    </xf>
    <xf numFmtId="0" fontId="5" fillId="2" borderId="8" xfId="22" applyFont="1" applyFill="1" applyBorder="1" applyAlignment="1">
      <alignment horizontal="center"/>
    </xf>
    <xf numFmtId="1" fontId="8" fillId="2" borderId="8" xfId="22" applyNumberFormat="1" applyFont="1" applyBorder="1" applyAlignment="1">
      <alignment horizontal="center"/>
    </xf>
    <xf numFmtId="1" fontId="2232" fillId="2" borderId="8" xfId="22" applyNumberFormat="1" applyFont="1" applyBorder="1" applyAlignment="1">
      <alignment horizontal="center"/>
    </xf>
    <xf numFmtId="1" fontId="5" fillId="3" borderId="8" xfId="22" applyNumberFormat="1" applyFont="1" applyFill="1" applyBorder="1" applyAlignment="1">
      <alignment horizontal="center"/>
    </xf>
    <xf numFmtId="2" fontId="5" fillId="2" borderId="8" xfId="22" applyNumberFormat="1" applyFont="1" applyFill="1" applyBorder="1" applyAlignment="1">
      <alignment horizontal="center"/>
    </xf>
    <xf numFmtId="0" fontId="2232" fillId="2" borderId="5" xfId="22" applyFont="1" applyBorder="1"/>
    <xf numFmtId="2" fontId="5" fillId="2" borderId="8" xfId="23" applyNumberFormat="1" applyFont="1" applyFill="1" applyBorder="1" applyAlignment="1">
      <alignment horizontal="center"/>
    </xf>
    <xf numFmtId="1" fontId="5" fillId="3" borderId="8" xfId="23" applyNumberFormat="1" applyFont="1" applyFill="1" applyBorder="1" applyAlignment="1">
      <alignment horizontal="center"/>
    </xf>
    <xf numFmtId="2" fontId="5" fillId="2" borderId="8" xfId="24" applyNumberFormat="1" applyFont="1" applyBorder="1" applyAlignment="1">
      <alignment horizontal="center"/>
    </xf>
    <xf numFmtId="1" fontId="8" fillId="2" borderId="8" xfId="24" applyNumberFormat="1" applyFont="1" applyBorder="1" applyAlignment="1">
      <alignment horizontal="center"/>
    </xf>
    <xf numFmtId="1" fontId="2234" fillId="2" borderId="8" xfId="24" applyNumberFormat="1" applyFont="1" applyBorder="1" applyAlignment="1">
      <alignment horizontal="center"/>
    </xf>
    <xf numFmtId="1" fontId="5" fillId="3" borderId="8" xfId="24" applyNumberFormat="1" applyFont="1" applyFill="1" applyBorder="1" applyAlignment="1">
      <alignment horizontal="center"/>
    </xf>
    <xf numFmtId="0" fontId="5" fillId="3" borderId="8" xfId="25" applyFont="1" applyFill="1" applyBorder="1" applyAlignment="1">
      <alignment horizontal="center"/>
    </xf>
    <xf numFmtId="0" fontId="5" fillId="2" borderId="8" xfId="25" applyFont="1" applyBorder="1" applyAlignment="1">
      <alignment horizontal="center"/>
    </xf>
    <xf numFmtId="2" fontId="5" fillId="2" borderId="8" xfId="25" applyNumberFormat="1" applyFont="1" applyFill="1" applyBorder="1" applyAlignment="1">
      <alignment horizontal="center"/>
    </xf>
    <xf numFmtId="1" fontId="8" fillId="2" borderId="8" xfId="25" applyNumberFormat="1" applyFont="1" applyBorder="1" applyAlignment="1">
      <alignment horizontal="center"/>
    </xf>
    <xf numFmtId="1" fontId="2235" fillId="2" borderId="8" xfId="25" applyNumberFormat="1" applyFont="1" applyBorder="1" applyAlignment="1">
      <alignment horizontal="center"/>
    </xf>
    <xf numFmtId="1" fontId="5" fillId="3" borderId="8" xfId="25" applyNumberFormat="1" applyFont="1" applyFill="1" applyBorder="1" applyAlignment="1">
      <alignment horizontal="center"/>
    </xf>
    <xf numFmtId="2" fontId="5" fillId="2" borderId="8" xfId="25" applyNumberFormat="1" applyFont="1" applyBorder="1" applyAlignment="1">
      <alignment horizontal="center"/>
    </xf>
    <xf numFmtId="0" fontId="2235" fillId="2" borderId="5" xfId="25" applyFont="1" applyBorder="1"/>
    <xf numFmtId="0" fontId="4" fillId="2" borderId="4" xfId="26" applyFont="1" applyBorder="1"/>
    <xf numFmtId="0" fontId="2236" fillId="2" borderId="0" xfId="26" applyFont="1" applyBorder="1"/>
    <xf numFmtId="0" fontId="2236" fillId="2" borderId="0" xfId="26" applyFont="1" applyBorder="1" applyAlignment="1">
      <alignment horizontal="center"/>
    </xf>
    <xf numFmtId="1" fontId="2236" fillId="2" borderId="0" xfId="26" applyNumberFormat="1" applyFont="1" applyBorder="1"/>
    <xf numFmtId="0" fontId="2236" fillId="2" borderId="5" xfId="26" applyFont="1" applyBorder="1"/>
    <xf numFmtId="0" fontId="2237" fillId="2" borderId="4" xfId="27" applyFont="1" applyBorder="1"/>
    <xf numFmtId="0" fontId="2237" fillId="2" borderId="0" xfId="27" applyFont="1" applyBorder="1"/>
    <xf numFmtId="0" fontId="2237" fillId="2" borderId="0" xfId="27" applyFont="1" applyBorder="1" applyAlignment="1">
      <alignment horizontal="center"/>
    </xf>
    <xf numFmtId="1" fontId="5" fillId="3" borderId="0" xfId="27" applyNumberFormat="1" applyFont="1" applyFill="1" applyBorder="1" applyAlignment="1">
      <alignment horizontal="center"/>
    </xf>
    <xf numFmtId="0" fontId="2237" fillId="2" borderId="5" xfId="27" applyFont="1" applyBorder="1"/>
    <xf numFmtId="0" fontId="2238" fillId="2" borderId="0" xfId="28" applyFont="1" applyBorder="1" applyAlignment="1">
      <alignment horizontal="center"/>
    </xf>
    <xf numFmtId="1" fontId="5" fillId="3" borderId="0" xfId="28" applyNumberFormat="1" applyFont="1" applyFill="1" applyBorder="1" applyAlignment="1">
      <alignment horizontal="center"/>
    </xf>
    <xf numFmtId="0" fontId="2239" fillId="2" borderId="4" xfId="29" applyFont="1" applyBorder="1" applyAlignment="1">
      <alignment horizontal="center"/>
    </xf>
    <xf numFmtId="0" fontId="2239" fillId="2" borderId="0" xfId="29" applyFont="1" applyBorder="1" applyAlignment="1">
      <alignment horizontal="center"/>
    </xf>
    <xf numFmtId="0" fontId="2240" fillId="2" borderId="0" xfId="30" applyFont="1" applyBorder="1" applyAlignment="1">
      <alignment horizontal="center"/>
    </xf>
    <xf numFmtId="0" fontId="2241" fillId="2" borderId="11" xfId="31" applyFont="1" applyBorder="1"/>
    <xf numFmtId="0" fontId="2241" fillId="2" borderId="12" xfId="31" applyFont="1" applyBorder="1"/>
    <xf numFmtId="0" fontId="2241" fillId="2" borderId="12" xfId="31" applyFont="1" applyBorder="1" applyAlignment="1">
      <alignment horizontal="center"/>
    </xf>
    <xf numFmtId="1" fontId="2241" fillId="2" borderId="12" xfId="31" applyNumberFormat="1" applyFont="1" applyBorder="1"/>
    <xf numFmtId="0" fontId="2241" fillId="2" borderId="10" xfId="31" applyFont="1" applyBorder="1"/>
    <xf numFmtId="1" fontId="2244" fillId="2" borderId="0" xfId="34" applyNumberFormat="1" applyFont="1"/>
    <xf numFmtId="1" fontId="8" fillId="2" borderId="8" xfId="44" applyNumberFormat="1" applyFont="1" applyBorder="1" applyAlignment="1">
      <alignment horizontal="center"/>
    </xf>
    <xf numFmtId="0" fontId="4" fillId="2" borderId="4" xfId="46" applyFont="1" applyBorder="1" applyAlignment="1">
      <alignment horizontal="center"/>
    </xf>
    <xf numFmtId="0" fontId="4" fillId="2" borderId="0" xfId="46" applyFont="1" applyBorder="1" applyAlignment="1">
      <alignment horizontal="center"/>
    </xf>
    <xf numFmtId="0" fontId="4" fillId="2" borderId="4" xfId="0" applyFont="1" applyBorder="1" applyAlignment="1">
      <alignment horizontal="center"/>
    </xf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2255" fillId="2" borderId="0" xfId="47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2256" fillId="2" borderId="0" xfId="48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2259" fillId="2" borderId="4" xfId="51" applyFont="1" applyBorder="1"/>
    <xf numFmtId="0" fontId="2259" fillId="2" borderId="0" xfId="51" applyFont="1" applyBorder="1"/>
    <xf numFmtId="0" fontId="2259" fillId="2" borderId="0" xfId="51" applyFont="1" applyBorder="1" applyAlignment="1">
      <alignment horizontal="center"/>
    </xf>
    <xf numFmtId="0" fontId="4" fillId="2" borderId="7" xfId="51" applyFont="1" applyBorder="1" applyAlignment="1">
      <alignment horizontal="center"/>
    </xf>
    <xf numFmtId="0" fontId="4" fillId="2" borderId="7" xfId="51" applyFont="1" applyBorder="1" applyAlignment="1">
      <alignment horizontal="center" wrapText="1"/>
    </xf>
    <xf numFmtId="0" fontId="2259" fillId="2" borderId="5" xfId="51" applyFont="1" applyBorder="1"/>
    <xf numFmtId="0" fontId="2260" fillId="2" borderId="0" xfId="52" applyFont="1" applyBorder="1" applyAlignment="1">
      <alignment horizontal="center"/>
    </xf>
    <xf numFmtId="0" fontId="4" fillId="2" borderId="7" xfId="52" applyFont="1" applyBorder="1" applyAlignment="1">
      <alignment horizontal="center"/>
    </xf>
    <xf numFmtId="0" fontId="4" fillId="2" borderId="7" xfId="52" applyFont="1" applyBorder="1" applyAlignment="1">
      <alignment horizontal="center" wrapText="1"/>
    </xf>
    <xf numFmtId="0" fontId="2261" fillId="2" borderId="4" xfId="53" applyFont="1" applyBorder="1"/>
    <xf numFmtId="0" fontId="2261" fillId="2" borderId="0" xfId="53" applyFont="1" applyBorder="1"/>
    <xf numFmtId="0" fontId="2261" fillId="2" borderId="0" xfId="53" applyFont="1" applyBorder="1" applyAlignment="1">
      <alignment horizontal="center"/>
    </xf>
    <xf numFmtId="0" fontId="2261" fillId="2" borderId="9" xfId="53" applyFont="1" applyBorder="1" applyAlignment="1">
      <alignment horizontal="center"/>
    </xf>
    <xf numFmtId="0" fontId="2261" fillId="2" borderId="10" xfId="53" applyFont="1" applyBorder="1" applyAlignment="1">
      <alignment horizontal="center"/>
    </xf>
    <xf numFmtId="0" fontId="2261" fillId="2" borderId="5" xfId="53" applyFont="1" applyBorder="1"/>
    <xf numFmtId="0" fontId="4" fillId="2" borderId="4" xfId="0" applyFont="1" applyBorder="1"/>
    <xf numFmtId="0" fontId="4" fillId="2" borderId="0" xfId="0" applyFont="1" applyBorder="1" applyAlignment="1">
      <alignment horizontal="center"/>
    </xf>
    <xf numFmtId="0" fontId="4" fillId="2" borderId="4" xfId="54" applyFont="1" applyBorder="1"/>
    <xf numFmtId="0" fontId="2262" fillId="2" borderId="0" xfId="54" applyFont="1" applyBorder="1"/>
    <xf numFmtId="0" fontId="2262" fillId="2" borderId="0" xfId="54" applyFont="1" applyBorder="1" applyAlignment="1">
      <alignment horizontal="center"/>
    </xf>
    <xf numFmtId="0" fontId="8" fillId="2" borderId="0" xfId="54" applyFont="1" applyBorder="1" applyAlignment="1">
      <alignment horizontal="center"/>
    </xf>
    <xf numFmtId="0" fontId="2262" fillId="2" borderId="5" xfId="54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7" fillId="2" borderId="8" xfId="55" applyFont="1" applyBorder="1" applyAlignment="1">
      <alignment horizontal="center" wrapText="1"/>
    </xf>
    <xf numFmtId="0" fontId="7" fillId="2" borderId="8" xfId="55" applyFont="1" applyBorder="1" applyAlignment="1">
      <alignment horizontal="center"/>
    </xf>
    <xf numFmtId="0" fontId="7" fillId="2" borderId="6" xfId="55" applyFont="1" applyBorder="1" applyAlignment="1">
      <alignment horizontal="center" wrapText="1"/>
    </xf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5" fillId="3" borderId="8" xfId="56" applyFont="1" applyFill="1" applyBorder="1" applyAlignment="1">
      <alignment horizontal="center"/>
    </xf>
    <xf numFmtId="164" fontId="5" fillId="3" borderId="8" xfId="56" applyNumberFormat="1" applyFont="1" applyFill="1" applyBorder="1" applyAlignment="1">
      <alignment horizontal="center"/>
    </xf>
    <xf numFmtId="0" fontId="5" fillId="2" borderId="8" xfId="56" applyFont="1" applyBorder="1" applyAlignment="1">
      <alignment horizontal="center"/>
    </xf>
    <xf numFmtId="1" fontId="8" fillId="2" borderId="8" xfId="56" applyNumberFormat="1" applyFont="1" applyBorder="1" applyAlignment="1">
      <alignment horizontal="center"/>
    </xf>
    <xf numFmtId="1" fontId="2264" fillId="2" borderId="8" xfId="56" applyNumberFormat="1" applyFont="1" applyBorder="1" applyAlignment="1">
      <alignment horizontal="center"/>
    </xf>
    <xf numFmtId="1" fontId="5" fillId="3" borderId="8" xfId="56" applyNumberFormat="1" applyFont="1" applyFill="1" applyBorder="1" applyAlignment="1">
      <alignment horizontal="center"/>
    </xf>
    <xf numFmtId="2" fontId="5" fillId="2" borderId="8" xfId="56" applyNumberFormat="1" applyFont="1" applyBorder="1" applyAlignment="1">
      <alignment horizontal="center"/>
    </xf>
    <xf numFmtId="0" fontId="2264" fillId="2" borderId="5" xfId="56" applyFont="1" applyBorder="1"/>
    <xf numFmtId="0" fontId="5" fillId="3" borderId="8" xfId="57" applyFont="1" applyFill="1" applyBorder="1" applyAlignment="1">
      <alignment horizontal="center"/>
    </xf>
    <xf numFmtId="2" fontId="5" fillId="3" borderId="8" xfId="57" applyNumberFormat="1" applyFont="1" applyFill="1" applyBorder="1" applyAlignment="1">
      <alignment horizontal="center"/>
    </xf>
    <xf numFmtId="0" fontId="5" fillId="2" borderId="8" xfId="57" applyFont="1" applyBorder="1" applyAlignment="1">
      <alignment horizontal="center"/>
    </xf>
    <xf numFmtId="1" fontId="8" fillId="2" borderId="8" xfId="57" applyNumberFormat="1" applyFont="1" applyBorder="1" applyAlignment="1">
      <alignment horizontal="center"/>
    </xf>
    <xf numFmtId="1" fontId="2265" fillId="2" borderId="8" xfId="57" applyNumberFormat="1" applyFont="1" applyBorder="1" applyAlignment="1">
      <alignment horizontal="center"/>
    </xf>
    <xf numFmtId="1" fontId="5" fillId="3" borderId="8" xfId="57" applyNumberFormat="1" applyFont="1" applyFill="1" applyBorder="1" applyAlignment="1">
      <alignment horizontal="center"/>
    </xf>
    <xf numFmtId="2" fontId="5" fillId="2" borderId="8" xfId="57" applyNumberFormat="1" applyFont="1" applyBorder="1" applyAlignment="1">
      <alignment horizontal="center"/>
    </xf>
    <xf numFmtId="1" fontId="2265" fillId="2" borderId="0" xfId="57" applyNumberFormat="1" applyFont="1" applyBorder="1" applyAlignment="1">
      <alignment horizontal="center"/>
    </xf>
    <xf numFmtId="0" fontId="5" fillId="3" borderId="8" xfId="58" applyFont="1" applyFill="1" applyBorder="1" applyAlignment="1">
      <alignment horizontal="center"/>
    </xf>
    <xf numFmtId="2" fontId="5" fillId="2" borderId="8" xfId="58" applyNumberFormat="1" applyFont="1" applyBorder="1" applyAlignment="1">
      <alignment horizontal="center"/>
    </xf>
    <xf numFmtId="0" fontId="5" fillId="2" borderId="8" xfId="58" applyFont="1" applyBorder="1" applyAlignment="1">
      <alignment horizontal="center"/>
    </xf>
    <xf numFmtId="1" fontId="8" fillId="2" borderId="8" xfId="58" applyNumberFormat="1" applyFont="1" applyBorder="1" applyAlignment="1">
      <alignment horizontal="center"/>
    </xf>
    <xf numFmtId="1" fontId="2266" fillId="2" borderId="8" xfId="58" applyNumberFormat="1" applyFont="1" applyBorder="1" applyAlignment="1">
      <alignment horizontal="center"/>
    </xf>
    <xf numFmtId="1" fontId="5" fillId="3" borderId="8" xfId="58" applyNumberFormat="1" applyFont="1" applyFill="1" applyBorder="1" applyAlignment="1">
      <alignment horizontal="center"/>
    </xf>
    <xf numFmtId="0" fontId="5" fillId="3" borderId="8" xfId="59" applyFont="1" applyFill="1" applyBorder="1" applyAlignment="1">
      <alignment horizontal="center"/>
    </xf>
    <xf numFmtId="0" fontId="5" fillId="2" borderId="8" xfId="59" applyFont="1" applyBorder="1" applyAlignment="1">
      <alignment horizontal="center"/>
    </xf>
    <xf numFmtId="2" fontId="5" fillId="2" borderId="8" xfId="59" applyNumberFormat="1" applyFont="1" applyBorder="1" applyAlignment="1">
      <alignment horizontal="center"/>
    </xf>
    <xf numFmtId="1" fontId="8" fillId="2" borderId="8" xfId="59" applyNumberFormat="1" applyFont="1" applyBorder="1" applyAlignment="1">
      <alignment horizontal="center"/>
    </xf>
    <xf numFmtId="1" fontId="2267" fillId="2" borderId="8" xfId="59" applyNumberFormat="1" applyFont="1" applyBorder="1" applyAlignment="1">
      <alignment horizontal="center"/>
    </xf>
    <xf numFmtId="1" fontId="5" fillId="3" borderId="8" xfId="59" applyNumberFormat="1" applyFont="1" applyFill="1" applyBorder="1" applyAlignment="1">
      <alignment horizontal="center"/>
    </xf>
    <xf numFmtId="0" fontId="2267" fillId="2" borderId="5" xfId="59" applyFont="1" applyBorder="1"/>
    <xf numFmtId="0" fontId="5" fillId="3" borderId="8" xfId="60" applyFont="1" applyFill="1" applyBorder="1" applyAlignment="1">
      <alignment horizontal="center"/>
    </xf>
    <xf numFmtId="2" fontId="5" fillId="3" borderId="8" xfId="60" applyNumberFormat="1" applyFont="1" applyFill="1" applyBorder="1" applyAlignment="1">
      <alignment horizontal="center"/>
    </xf>
    <xf numFmtId="0" fontId="5" fillId="2" borderId="8" xfId="60" applyFont="1" applyBorder="1" applyAlignment="1">
      <alignment horizontal="center"/>
    </xf>
    <xf numFmtId="1" fontId="8" fillId="2" borderId="8" xfId="60" applyNumberFormat="1" applyFont="1" applyBorder="1" applyAlignment="1">
      <alignment horizontal="center"/>
    </xf>
    <xf numFmtId="1" fontId="2268" fillId="2" borderId="8" xfId="60" applyNumberFormat="1" applyFont="1" applyBorder="1" applyAlignment="1">
      <alignment horizontal="center"/>
    </xf>
    <xf numFmtId="1" fontId="5" fillId="3" borderId="8" xfId="60" applyNumberFormat="1" applyFont="1" applyFill="1" applyBorder="1" applyAlignment="1">
      <alignment horizontal="center"/>
    </xf>
    <xf numFmtId="2" fontId="5" fillId="2" borderId="8" xfId="60" applyNumberFormat="1" applyFont="1" applyBorder="1" applyAlignment="1">
      <alignment horizontal="center"/>
    </xf>
    <xf numFmtId="0" fontId="2268" fillId="2" borderId="5" xfId="60" applyFont="1" applyBorder="1"/>
    <xf numFmtId="0" fontId="5" fillId="3" borderId="8" xfId="61" applyFont="1" applyFill="1" applyBorder="1" applyAlignment="1">
      <alignment horizontal="center"/>
    </xf>
    <xf numFmtId="2" fontId="5" fillId="3" borderId="8" xfId="61" applyNumberFormat="1" applyFont="1" applyFill="1" applyBorder="1" applyAlignment="1">
      <alignment horizontal="center"/>
    </xf>
    <xf numFmtId="0" fontId="5" fillId="2" borderId="8" xfId="61" applyFont="1" applyBorder="1" applyAlignment="1">
      <alignment horizontal="center"/>
    </xf>
    <xf numFmtId="1" fontId="8" fillId="2" borderId="8" xfId="61" applyNumberFormat="1" applyFont="1" applyBorder="1" applyAlignment="1">
      <alignment horizontal="center"/>
    </xf>
    <xf numFmtId="1" fontId="2269" fillId="2" borderId="8" xfId="61" applyNumberFormat="1" applyFont="1" applyBorder="1" applyAlignment="1">
      <alignment horizontal="center"/>
    </xf>
    <xf numFmtId="1" fontId="5" fillId="3" borderId="8" xfId="61" applyNumberFormat="1" applyFont="1" applyFill="1" applyBorder="1" applyAlignment="1">
      <alignment horizontal="center"/>
    </xf>
    <xf numFmtId="2" fontId="5" fillId="2" borderId="8" xfId="61" applyNumberFormat="1" applyFont="1" applyBorder="1" applyAlignment="1">
      <alignment horizontal="center"/>
    </xf>
    <xf numFmtId="2" fontId="5" fillId="2" borderId="8" xfId="61" applyNumberFormat="1" applyFont="1" applyFill="1" applyBorder="1" applyAlignment="1">
      <alignment horizontal="center"/>
    </xf>
    <xf numFmtId="0" fontId="2269" fillId="2" borderId="5" xfId="61" applyFont="1" applyBorder="1"/>
    <xf numFmtId="0" fontId="5" fillId="3" borderId="8" xfId="62" applyFont="1" applyFill="1" applyBorder="1" applyAlignment="1">
      <alignment horizontal="center"/>
    </xf>
    <xf numFmtId="2" fontId="5" fillId="3" borderId="8" xfId="62" applyNumberFormat="1" applyFont="1" applyFill="1" applyBorder="1" applyAlignment="1">
      <alignment horizontal="center"/>
    </xf>
    <xf numFmtId="0" fontId="5" fillId="2" borderId="8" xfId="62" applyFont="1" applyFill="1" applyBorder="1" applyAlignment="1">
      <alignment horizontal="center"/>
    </xf>
    <xf numFmtId="1" fontId="8" fillId="2" borderId="8" xfId="62" applyNumberFormat="1" applyFont="1" applyBorder="1" applyAlignment="1">
      <alignment horizontal="center"/>
    </xf>
    <xf numFmtId="1" fontId="2270" fillId="2" borderId="8" xfId="62" applyNumberFormat="1" applyFont="1" applyBorder="1" applyAlignment="1">
      <alignment horizontal="center"/>
    </xf>
    <xf numFmtId="1" fontId="5" fillId="3" borderId="8" xfId="62" applyNumberFormat="1" applyFont="1" applyFill="1" applyBorder="1" applyAlignment="1">
      <alignment horizontal="center"/>
    </xf>
    <xf numFmtId="2" fontId="5" fillId="2" borderId="8" xfId="62" applyNumberFormat="1" applyFont="1" applyBorder="1" applyAlignment="1">
      <alignment horizontal="center"/>
    </xf>
    <xf numFmtId="2" fontId="5" fillId="2" borderId="8" xfId="62" applyNumberFormat="1" applyFont="1" applyFill="1" applyBorder="1" applyAlignment="1">
      <alignment horizontal="center"/>
    </xf>
    <xf numFmtId="0" fontId="2270" fillId="2" borderId="5" xfId="62" applyFont="1" applyBorder="1"/>
    <xf numFmtId="0" fontId="5" fillId="3" borderId="8" xfId="63" applyFont="1" applyFill="1" applyBorder="1" applyAlignment="1">
      <alignment horizontal="center"/>
    </xf>
    <xf numFmtId="2" fontId="5" fillId="3" borderId="8" xfId="63" applyNumberFormat="1" applyFont="1" applyFill="1" applyBorder="1" applyAlignment="1">
      <alignment horizontal="center"/>
    </xf>
    <xf numFmtId="0" fontId="5" fillId="2" borderId="8" xfId="63" applyFont="1" applyFill="1" applyBorder="1" applyAlignment="1">
      <alignment horizontal="center"/>
    </xf>
    <xf numFmtId="1" fontId="8" fillId="2" borderId="8" xfId="63" applyNumberFormat="1" applyFont="1" applyBorder="1" applyAlignment="1">
      <alignment horizontal="center"/>
    </xf>
    <xf numFmtId="1" fontId="2271" fillId="2" borderId="8" xfId="63" applyNumberFormat="1" applyFont="1" applyBorder="1" applyAlignment="1">
      <alignment horizontal="center"/>
    </xf>
    <xf numFmtId="1" fontId="5" fillId="3" borderId="8" xfId="63" applyNumberFormat="1" applyFont="1" applyFill="1" applyBorder="1" applyAlignment="1">
      <alignment horizontal="center"/>
    </xf>
    <xf numFmtId="2" fontId="5" fillId="2" borderId="8" xfId="63" applyNumberFormat="1" applyFont="1" applyBorder="1" applyAlignment="1">
      <alignment horizontal="center"/>
    </xf>
    <xf numFmtId="2" fontId="5" fillId="2" borderId="8" xfId="63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3" borderId="8" xfId="64" applyFont="1" applyFill="1" applyBorder="1" applyAlignment="1">
      <alignment horizontal="center"/>
    </xf>
    <xf numFmtId="2" fontId="5" fillId="2" borderId="8" xfId="64" applyNumberFormat="1" applyFont="1" applyFill="1" applyBorder="1" applyAlignment="1">
      <alignment horizontal="center"/>
    </xf>
    <xf numFmtId="1" fontId="8" fillId="2" borderId="8" xfId="64" applyNumberFormat="1" applyFont="1" applyBorder="1" applyAlignment="1">
      <alignment horizontal="center"/>
    </xf>
    <xf numFmtId="1" fontId="2272" fillId="2" borderId="8" xfId="64" applyNumberFormat="1" applyFont="1" applyBorder="1" applyAlignment="1">
      <alignment horizontal="center"/>
    </xf>
    <xf numFmtId="1" fontId="5" fillId="3" borderId="8" xfId="64" applyNumberFormat="1" applyFont="1" applyFill="1" applyBorder="1" applyAlignment="1">
      <alignment horizontal="center"/>
    </xf>
    <xf numFmtId="2" fontId="5" fillId="2" borderId="8" xfId="64" applyNumberFormat="1" applyFont="1" applyBorder="1" applyAlignment="1">
      <alignment horizontal="center"/>
    </xf>
    <xf numFmtId="0" fontId="5" fillId="3" borderId="8" xfId="65" applyFont="1" applyFill="1" applyBorder="1" applyAlignment="1">
      <alignment horizontal="center"/>
    </xf>
    <xf numFmtId="2" fontId="5" fillId="2" borderId="8" xfId="65" applyNumberFormat="1" applyFont="1" applyBorder="1" applyAlignment="1">
      <alignment horizontal="center"/>
    </xf>
    <xf numFmtId="0" fontId="5" fillId="2" borderId="8" xfId="65" applyFont="1" applyFill="1" applyBorder="1" applyAlignment="1">
      <alignment horizontal="center"/>
    </xf>
    <xf numFmtId="1" fontId="8" fillId="2" borderId="8" xfId="65" applyNumberFormat="1" applyFont="1" applyBorder="1" applyAlignment="1">
      <alignment horizontal="center"/>
    </xf>
    <xf numFmtId="1" fontId="2273" fillId="2" borderId="8" xfId="65" applyNumberFormat="1" applyFont="1" applyBorder="1" applyAlignment="1">
      <alignment horizontal="center"/>
    </xf>
    <xf numFmtId="1" fontId="5" fillId="3" borderId="8" xfId="65" applyNumberFormat="1" applyFont="1" applyFill="1" applyBorder="1" applyAlignment="1">
      <alignment horizontal="center"/>
    </xf>
    <xf numFmtId="2" fontId="5" fillId="2" borderId="8" xfId="65" applyNumberFormat="1" applyFont="1" applyFill="1" applyBorder="1" applyAlignment="1">
      <alignment horizontal="center"/>
    </xf>
    <xf numFmtId="0" fontId="2273" fillId="2" borderId="5" xfId="65" applyFont="1" applyBorder="1"/>
    <xf numFmtId="0" fontId="5" fillId="3" borderId="8" xfId="66" applyFont="1" applyFill="1" applyBorder="1" applyAlignment="1">
      <alignment horizontal="center"/>
    </xf>
    <xf numFmtId="0" fontId="5" fillId="2" borderId="8" xfId="66" applyFont="1" applyBorder="1" applyAlignment="1">
      <alignment horizontal="center"/>
    </xf>
    <xf numFmtId="2" fontId="5" fillId="2" borderId="8" xfId="66" applyNumberFormat="1" applyFont="1" applyFill="1" applyBorder="1" applyAlignment="1">
      <alignment horizontal="center"/>
    </xf>
    <xf numFmtId="1" fontId="8" fillId="2" borderId="8" xfId="66" applyNumberFormat="1" applyFont="1" applyBorder="1" applyAlignment="1">
      <alignment horizontal="center"/>
    </xf>
    <xf numFmtId="1" fontId="2274" fillId="2" borderId="8" xfId="66" applyNumberFormat="1" applyFont="1" applyBorder="1" applyAlignment="1">
      <alignment horizontal="center"/>
    </xf>
    <xf numFmtId="1" fontId="5" fillId="3" borderId="8" xfId="66" applyNumberFormat="1" applyFont="1" applyFill="1" applyBorder="1" applyAlignment="1">
      <alignment horizontal="center"/>
    </xf>
    <xf numFmtId="2" fontId="5" fillId="2" borderId="8" xfId="66" applyNumberFormat="1" applyFont="1" applyBorder="1" applyAlignment="1">
      <alignment horizontal="center"/>
    </xf>
    <xf numFmtId="0" fontId="2274" fillId="2" borderId="5" xfId="66" applyFont="1" applyBorder="1"/>
    <xf numFmtId="0" fontId="5" fillId="3" borderId="8" xfId="67" applyFont="1" applyFill="1" applyBorder="1" applyAlignment="1">
      <alignment horizontal="center"/>
    </xf>
    <xf numFmtId="2" fontId="5" fillId="2" borderId="8" xfId="67" applyNumberFormat="1" applyFont="1" applyBorder="1" applyAlignment="1">
      <alignment horizontal="center"/>
    </xf>
    <xf numFmtId="0" fontId="5" fillId="2" borderId="8" xfId="67" applyFont="1" applyFill="1" applyBorder="1" applyAlignment="1">
      <alignment horizontal="center"/>
    </xf>
    <xf numFmtId="1" fontId="8" fillId="2" borderId="8" xfId="67" applyNumberFormat="1" applyFont="1" applyBorder="1" applyAlignment="1">
      <alignment horizontal="center"/>
    </xf>
    <xf numFmtId="1" fontId="2275" fillId="2" borderId="8" xfId="67" applyNumberFormat="1" applyFont="1" applyBorder="1" applyAlignment="1">
      <alignment horizontal="center"/>
    </xf>
    <xf numFmtId="1" fontId="5" fillId="3" borderId="8" xfId="67" applyNumberFormat="1" applyFont="1" applyFill="1" applyBorder="1" applyAlignment="1">
      <alignment horizontal="center"/>
    </xf>
    <xf numFmtId="2" fontId="5" fillId="2" borderId="8" xfId="67" applyNumberFormat="1" applyFont="1" applyFill="1" applyBorder="1" applyAlignment="1">
      <alignment horizontal="center"/>
    </xf>
    <xf numFmtId="0" fontId="2275" fillId="2" borderId="5" xfId="67" applyFont="1" applyBorder="1"/>
    <xf numFmtId="0" fontId="5" fillId="3" borderId="8" xfId="68" applyFont="1" applyFill="1" applyBorder="1" applyAlignment="1">
      <alignment horizontal="center"/>
    </xf>
    <xf numFmtId="2" fontId="5" fillId="2" borderId="8" xfId="68" applyNumberFormat="1" applyFont="1" applyBorder="1" applyAlignment="1">
      <alignment horizontal="center"/>
    </xf>
    <xf numFmtId="0" fontId="5" fillId="2" borderId="8" xfId="68" applyFont="1" applyFill="1" applyBorder="1" applyAlignment="1">
      <alignment horizontal="center"/>
    </xf>
    <xf numFmtId="1" fontId="8" fillId="2" borderId="8" xfId="68" applyNumberFormat="1" applyFont="1" applyBorder="1" applyAlignment="1">
      <alignment horizontal="center"/>
    </xf>
    <xf numFmtId="1" fontId="2276" fillId="2" borderId="8" xfId="68" applyNumberFormat="1" applyFont="1" applyBorder="1" applyAlignment="1">
      <alignment horizontal="center"/>
    </xf>
    <xf numFmtId="1" fontId="5" fillId="3" borderId="8" xfId="68" applyNumberFormat="1" applyFont="1" applyFill="1" applyBorder="1" applyAlignment="1">
      <alignment horizontal="center"/>
    </xf>
    <xf numFmtId="2" fontId="5" fillId="2" borderId="8" xfId="68" applyNumberFormat="1" applyFont="1" applyFill="1" applyBorder="1" applyAlignment="1">
      <alignment horizontal="center"/>
    </xf>
    <xf numFmtId="0" fontId="2276" fillId="2" borderId="5" xfId="68" applyFont="1" applyBorder="1"/>
    <xf numFmtId="0" fontId="5" fillId="3" borderId="8" xfId="69" applyFont="1" applyFill="1" applyBorder="1" applyAlignment="1">
      <alignment horizontal="center"/>
    </xf>
    <xf numFmtId="2" fontId="5" fillId="2" borderId="8" xfId="69" applyNumberFormat="1" applyFont="1" applyBorder="1" applyAlignment="1">
      <alignment horizontal="center"/>
    </xf>
    <xf numFmtId="0" fontId="5" fillId="2" borderId="8" xfId="69" applyFont="1" applyFill="1" applyBorder="1" applyAlignment="1">
      <alignment horizontal="center"/>
    </xf>
    <xf numFmtId="1" fontId="8" fillId="2" borderId="8" xfId="69" applyNumberFormat="1" applyFont="1" applyBorder="1" applyAlignment="1">
      <alignment horizontal="center"/>
    </xf>
    <xf numFmtId="1" fontId="2277" fillId="2" borderId="8" xfId="69" applyNumberFormat="1" applyFont="1" applyBorder="1" applyAlignment="1">
      <alignment horizontal="center"/>
    </xf>
    <xf numFmtId="1" fontId="5" fillId="3" borderId="8" xfId="69" applyNumberFormat="1" applyFont="1" applyFill="1" applyBorder="1" applyAlignment="1">
      <alignment horizontal="center"/>
    </xf>
    <xf numFmtId="2" fontId="5" fillId="2" borderId="8" xfId="69" applyNumberFormat="1" applyFont="1" applyFill="1" applyBorder="1" applyAlignment="1">
      <alignment horizontal="center"/>
    </xf>
    <xf numFmtId="0" fontId="2277" fillId="2" borderId="5" xfId="69" applyFont="1" applyBorder="1"/>
    <xf numFmtId="0" fontId="5" fillId="3" borderId="8" xfId="70" applyFont="1" applyFill="1" applyBorder="1" applyAlignment="1">
      <alignment horizontal="center"/>
    </xf>
    <xf numFmtId="2" fontId="5" fillId="2" borderId="8" xfId="70" applyNumberFormat="1" applyFont="1" applyFill="1" applyBorder="1" applyAlignment="1">
      <alignment horizontal="center"/>
    </xf>
    <xf numFmtId="1" fontId="5" fillId="3" borderId="8" xfId="70" applyNumberFormat="1" applyFont="1" applyFill="1" applyBorder="1" applyAlignment="1">
      <alignment horizontal="center"/>
    </xf>
    <xf numFmtId="0" fontId="5" fillId="3" borderId="8" xfId="71" applyFont="1" applyFill="1" applyBorder="1" applyAlignment="1">
      <alignment horizontal="center"/>
    </xf>
    <xf numFmtId="0" fontId="5" fillId="2" borderId="8" xfId="71" applyFont="1" applyFill="1" applyBorder="1" applyAlignment="1">
      <alignment horizontal="center"/>
    </xf>
    <xf numFmtId="1" fontId="5" fillId="3" borderId="8" xfId="71" applyNumberFormat="1" applyFont="1" applyFill="1" applyBorder="1" applyAlignment="1">
      <alignment horizontal="center"/>
    </xf>
    <xf numFmtId="2" fontId="5" fillId="2" borderId="8" xfId="71" applyNumberFormat="1" applyFont="1" applyFill="1" applyBorder="1" applyAlignment="1">
      <alignment horizontal="center"/>
    </xf>
    <xf numFmtId="0" fontId="5" fillId="3" borderId="8" xfId="72" applyFont="1" applyFill="1" applyBorder="1" applyAlignment="1">
      <alignment horizontal="center"/>
    </xf>
    <xf numFmtId="2" fontId="5" fillId="2" borderId="8" xfId="72" applyNumberFormat="1" applyFont="1" applyFill="1" applyBorder="1" applyAlignment="1">
      <alignment horizontal="center"/>
    </xf>
    <xf numFmtId="1" fontId="5" fillId="3" borderId="8" xfId="72" applyNumberFormat="1" applyFont="1" applyFill="1" applyBorder="1" applyAlignment="1">
      <alignment horizontal="center"/>
    </xf>
    <xf numFmtId="0" fontId="5" fillId="3" borderId="8" xfId="73" applyFont="1" applyFill="1" applyBorder="1" applyAlignment="1">
      <alignment horizontal="center"/>
    </xf>
    <xf numFmtId="0" fontId="5" fillId="2" borderId="8" xfId="73" applyFont="1" applyFill="1" applyBorder="1" applyAlignment="1">
      <alignment horizontal="center"/>
    </xf>
    <xf numFmtId="1" fontId="5" fillId="3" borderId="8" xfId="73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5" fillId="3" borderId="0" xfId="75" applyNumberFormat="1" applyFont="1" applyFill="1" applyBorder="1" applyAlignment="1">
      <alignment horizontal="center"/>
    </xf>
    <xf numFmtId="1" fontId="5" fillId="3" borderId="0" xfId="76" applyNumberFormat="1" applyFont="1" applyFill="1" applyBorder="1" applyAlignment="1">
      <alignment horizontal="center"/>
    </xf>
    <xf numFmtId="0" fontId="8" fillId="2" borderId="4" xfId="0" applyFont="1" applyBorder="1"/>
    <xf numFmtId="1" fontId="5" fillId="3" borderId="0" xfId="0" applyNumberFormat="1" applyFont="1" applyFill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1" fontId="8" fillId="2" borderId="8" xfId="88" applyNumberFormat="1" applyFont="1" applyBorder="1" applyAlignment="1">
      <alignment horizontal="center"/>
    </xf>
    <xf numFmtId="0" fontId="2278" fillId="2" borderId="0" xfId="0" applyFont="1" applyAlignment="1">
      <alignment horizontal="left"/>
    </xf>
    <xf numFmtId="0" fontId="0" fillId="2" borderId="0" xfId="0" applyAlignment="1">
      <alignment horizontal="left"/>
    </xf>
    <xf numFmtId="0" fontId="105" fillId="2" borderId="0" xfId="1" applyAlignment="1">
      <alignment horizontal="left"/>
    </xf>
  </cellXfs>
  <cellStyles count="58">
    <cellStyle name="20% - Accent1" xfId="83" builtinId="30"/>
    <cellStyle name="20% - Accent2" xfId="81" builtinId="34"/>
    <cellStyle name="20% - Accent3" xfId="80" builtinId="38"/>
    <cellStyle name="20% - Accent4" xfId="43" builtinId="42"/>
    <cellStyle name="20% - Accent5" xfId="75" builtinId="46"/>
    <cellStyle name="20% - Accent6" xfId="72" builtinId="50"/>
    <cellStyle name="40% - Accent1" xfId="49" builtinId="31"/>
    <cellStyle name="40% - Accent2" xfId="47" builtinId="35"/>
    <cellStyle name="40% - Accent3" xfId="79" builtinId="39"/>
    <cellStyle name="40% - Accent4" xfId="42" builtinId="43"/>
    <cellStyle name="40% - Accent5" xfId="74" builtinId="47"/>
    <cellStyle name="40% - Accent6" xfId="71" builtinId="51"/>
    <cellStyle name="60% - Accent1" xfId="48" builtinId="32"/>
    <cellStyle name="60% - Accent2" xfId="46" builtinId="36"/>
    <cellStyle name="60% - Accent3" xfId="44" builtinId="40"/>
    <cellStyle name="60% - Accent4" xfId="77" builtinId="44"/>
    <cellStyle name="60% - Accent5" xfId="41" builtinId="48"/>
    <cellStyle name="60% - Accent6" xfId="70" builtinId="52"/>
    <cellStyle name="Accent1" xfId="84" builtinId="29"/>
    <cellStyle name="Accent2" xfId="82" builtinId="33"/>
    <cellStyle name="Accent3" xfId="45" builtinId="37"/>
    <cellStyle name="Accent4" xfId="78" builtinId="41"/>
    <cellStyle name="Accent5" xfId="76" builtinId="45"/>
    <cellStyle name="Accent6" xfId="73" builtinId="49"/>
    <cellStyle name="Bad" xfId="58" builtinId="27"/>
    <cellStyle name="Calculation" xfId="55" builtinId="22"/>
    <cellStyle name="Check Cell" xfId="85" builtinId="23"/>
    <cellStyle name="Comma" xfId="68" builtinId="3"/>
    <cellStyle name="Comma [0]" xfId="67" builtinId="6"/>
    <cellStyle name="Currency" xfId="66" builtinId="4"/>
    <cellStyle name="Currency [0]" xfId="65" builtinId="7"/>
    <cellStyle name="Explanatory Text" xfId="51" builtinId="53"/>
    <cellStyle name="Explanatory Text 2" xfId="10"/>
    <cellStyle name="Good" xfId="87" builtinId="26"/>
    <cellStyle name="Heading 1" xfId="62" builtinId="16"/>
    <cellStyle name="Heading 1 2" xfId="3"/>
    <cellStyle name="Heading 2" xfId="61" builtinId="17"/>
    <cellStyle name="Heading 2 2" xfId="4"/>
    <cellStyle name="Heading 3" xfId="60" builtinId="18"/>
    <cellStyle name="Heading 3 2" xfId="5"/>
    <cellStyle name="Heading 4" xfId="59" builtinId="19"/>
    <cellStyle name="Heading 4 2" xfId="6"/>
    <cellStyle name="Hyperlink" xfId="1" builtinId="8"/>
    <cellStyle name="Input" xfId="57" builtinId="20"/>
    <cellStyle name="Linked Cell" xfId="54" builtinId="24"/>
    <cellStyle name="Linked Cell 2" xfId="7"/>
    <cellStyle name="Neutral" xfId="86" builtinId="28"/>
    <cellStyle name="Normal" xfId="0" builtinId="0"/>
    <cellStyle name="Normal 2" xfId="69"/>
    <cellStyle name="Note" xfId="52" builtinId="10"/>
    <cellStyle name="Note 2" xfId="9"/>
    <cellStyle name="Output" xfId="56" builtinId="21"/>
    <cellStyle name="Percent" xfId="64" builtinId="5"/>
    <cellStyle name="Title" xfId="63" builtinId="15"/>
    <cellStyle name="Title 2" xfId="2"/>
    <cellStyle name="Total" xfId="50" builtinId="25"/>
    <cellStyle name="Warning Text" xfId="53" builtinId="11"/>
    <cellStyle name="Warning Text 2" xfId="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-iceblue.com/Buy/Spire.XLS.html" TargetMode="External"/><Relationship Id="rId2" Type="http://schemas.openxmlformats.org/officeDocument/2006/relationships/hyperlink" Target="mailto:support@e-iceblue.com" TargetMode="External"/><Relationship Id="rId1" Type="http://schemas.openxmlformats.org/officeDocument/2006/relationships/hyperlink" Target="https://www.e-iceblu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abSelected="1" topLeftCell="A23" workbookViewId="0">
      <selection activeCell="S54" sqref="S54"/>
    </sheetView>
  </sheetViews>
  <sheetFormatPr defaultColWidth="9.140625" defaultRowHeight="12.75" customHeight="1" x14ac:dyDescent="0.2"/>
  <sheetData>
    <row r="1" spans="1:16" ht="12.75" customHeight="1" x14ac:dyDescent="0.2">
      <c r="A1" s="644"/>
      <c r="B1" s="645"/>
      <c r="C1" s="645"/>
      <c r="D1" s="646"/>
      <c r="E1" s="645"/>
      <c r="F1" s="645"/>
      <c r="G1" s="645"/>
      <c r="H1" s="645"/>
      <c r="I1" s="646"/>
      <c r="J1" s="645"/>
      <c r="K1" s="645"/>
      <c r="L1" s="645"/>
      <c r="M1" s="645"/>
      <c r="N1" s="645"/>
      <c r="O1" s="645"/>
      <c r="P1" s="647"/>
    </row>
    <row r="2" spans="1:16" ht="12.75" customHeight="1" x14ac:dyDescent="0.2">
      <c r="A2" s="648" t="s">
        <v>0</v>
      </c>
      <c r="B2" s="649"/>
      <c r="C2" s="649"/>
      <c r="D2" s="649"/>
      <c r="E2" s="649"/>
      <c r="F2" s="649"/>
      <c r="G2" s="649"/>
      <c r="H2" s="649"/>
      <c r="I2" s="649"/>
      <c r="J2" s="649"/>
      <c r="K2" s="649"/>
      <c r="L2" s="649"/>
      <c r="M2" s="649"/>
      <c r="N2" s="649"/>
      <c r="O2" s="649"/>
      <c r="P2" s="650"/>
    </row>
    <row r="3" spans="1:16" ht="12.75" customHeight="1" x14ac:dyDescent="0.2">
      <c r="A3" s="651"/>
      <c r="B3" s="652"/>
      <c r="C3" s="652"/>
      <c r="D3" s="652"/>
      <c r="E3" s="652"/>
      <c r="F3" s="652"/>
      <c r="G3" s="652"/>
      <c r="H3" s="652"/>
      <c r="I3" s="652"/>
      <c r="J3" s="652"/>
      <c r="K3" s="652"/>
      <c r="L3" s="652"/>
      <c r="M3" s="652"/>
      <c r="N3" s="652"/>
      <c r="O3" s="652"/>
      <c r="P3" s="653"/>
    </row>
    <row r="4" spans="1:16" ht="12.75" customHeight="1" x14ac:dyDescent="0.2">
      <c r="A4" s="654" t="s">
        <v>1</v>
      </c>
      <c r="B4" s="655"/>
      <c r="C4" s="655"/>
      <c r="D4" s="655"/>
      <c r="E4" s="655"/>
      <c r="F4" s="655"/>
      <c r="G4" s="655"/>
      <c r="H4" s="655"/>
      <c r="I4" s="655"/>
      <c r="J4" s="656"/>
      <c r="K4" s="657"/>
      <c r="L4" s="657"/>
      <c r="M4" s="657"/>
      <c r="N4" s="657"/>
      <c r="O4" s="657"/>
      <c r="P4" s="658"/>
    </row>
    <row r="5" spans="1:16" ht="12.75" customHeight="1" x14ac:dyDescent="0.2">
      <c r="A5" s="659"/>
      <c r="B5" s="660"/>
      <c r="C5" s="660"/>
      <c r="D5" s="661"/>
      <c r="E5" s="660"/>
      <c r="F5" s="660"/>
      <c r="G5" s="660"/>
      <c r="H5" s="660"/>
      <c r="I5" s="661"/>
      <c r="J5" s="660"/>
      <c r="K5" s="660"/>
      <c r="L5" s="660"/>
      <c r="M5" s="660"/>
      <c r="N5" s="660"/>
      <c r="O5" s="660"/>
      <c r="P5" s="662"/>
    </row>
    <row r="6" spans="1:16" ht="12.75" customHeight="1" x14ac:dyDescent="0.2">
      <c r="A6" s="663" t="s">
        <v>2</v>
      </c>
      <c r="B6" s="664"/>
      <c r="C6" s="664"/>
      <c r="D6" s="665"/>
      <c r="E6" s="664"/>
      <c r="F6" s="664"/>
      <c r="G6" s="664"/>
      <c r="H6" s="664"/>
      <c r="I6" s="665"/>
      <c r="J6" s="664"/>
      <c r="K6" s="664"/>
      <c r="L6" s="664"/>
      <c r="M6" s="664"/>
      <c r="N6" s="664"/>
      <c r="O6" s="664"/>
      <c r="P6" s="666"/>
    </row>
    <row r="7" spans="1:16" ht="12.75" customHeight="1" x14ac:dyDescent="0.2">
      <c r="A7" s="667" t="s">
        <v>3</v>
      </c>
      <c r="B7" s="668"/>
      <c r="C7" s="668"/>
      <c r="D7" s="669"/>
      <c r="E7" s="668"/>
      <c r="F7" s="668"/>
      <c r="G7" s="668"/>
      <c r="H7" s="668"/>
      <c r="I7" s="669"/>
      <c r="J7" s="668"/>
      <c r="K7" s="668"/>
      <c r="L7" s="668"/>
      <c r="M7" s="668"/>
      <c r="N7" s="668"/>
      <c r="O7" s="668"/>
      <c r="P7" s="670"/>
    </row>
    <row r="8" spans="1:16" ht="12.75" customHeight="1" x14ac:dyDescent="0.2">
      <c r="A8" s="671" t="s">
        <v>4</v>
      </c>
      <c r="B8" s="672"/>
      <c r="C8" s="672"/>
      <c r="D8" s="673"/>
      <c r="E8" s="672"/>
      <c r="F8" s="672"/>
      <c r="G8" s="672"/>
      <c r="H8" s="672"/>
      <c r="I8" s="673"/>
      <c r="J8" s="672"/>
      <c r="K8" s="672"/>
      <c r="L8" s="672"/>
      <c r="M8" s="672"/>
      <c r="N8" s="672"/>
      <c r="O8" s="672"/>
      <c r="P8" s="674"/>
    </row>
    <row r="9" spans="1:16" ht="12.75" customHeight="1" x14ac:dyDescent="0.2">
      <c r="A9" s="675" t="s">
        <v>5</v>
      </c>
      <c r="B9" s="676"/>
      <c r="C9" s="676"/>
      <c r="D9" s="677"/>
      <c r="E9" s="676"/>
      <c r="F9" s="676"/>
      <c r="G9" s="676"/>
      <c r="H9" s="676"/>
      <c r="I9" s="677"/>
      <c r="J9" s="676"/>
      <c r="K9" s="676"/>
      <c r="L9" s="676"/>
      <c r="M9" s="676"/>
      <c r="N9" s="676"/>
      <c r="O9" s="676"/>
      <c r="P9" s="678"/>
    </row>
    <row r="10" spans="1:16" ht="12.75" customHeight="1" x14ac:dyDescent="0.2">
      <c r="A10" s="679" t="s">
        <v>6</v>
      </c>
      <c r="B10" s="680"/>
      <c r="C10" s="680"/>
      <c r="D10" s="681"/>
      <c r="E10" s="680"/>
      <c r="F10" s="680"/>
      <c r="G10" s="680"/>
      <c r="H10" s="680"/>
      <c r="I10" s="681"/>
      <c r="J10" s="680"/>
      <c r="K10" s="680"/>
      <c r="L10" s="680"/>
      <c r="M10" s="680"/>
      <c r="N10" s="680"/>
      <c r="O10" s="680"/>
      <c r="P10" s="682"/>
    </row>
    <row r="11" spans="1:16" ht="12.75" customHeight="1" x14ac:dyDescent="0.2">
      <c r="A11" s="683"/>
      <c r="B11" s="684"/>
      <c r="C11" s="684"/>
      <c r="D11" s="685"/>
      <c r="E11" s="684"/>
      <c r="F11" s="684"/>
      <c r="G11" s="686"/>
      <c r="H11" s="684"/>
      <c r="I11" s="685"/>
      <c r="J11" s="684"/>
      <c r="K11" s="684"/>
      <c r="L11" s="684"/>
      <c r="M11" s="684"/>
      <c r="N11" s="684"/>
      <c r="O11" s="684"/>
      <c r="P11" s="687"/>
    </row>
    <row r="12" spans="1:16" ht="12.75" customHeight="1" x14ac:dyDescent="0.2">
      <c r="A12" s="688" t="s">
        <v>7</v>
      </c>
      <c r="B12" s="689"/>
      <c r="C12" s="689"/>
      <c r="D12" s="690"/>
      <c r="E12" s="689" t="s">
        <v>8</v>
      </c>
      <c r="F12" s="689"/>
      <c r="G12" s="689"/>
      <c r="H12" s="689"/>
      <c r="I12" s="690"/>
      <c r="J12" s="689"/>
      <c r="K12" s="689"/>
      <c r="L12" s="689"/>
      <c r="M12" s="689"/>
      <c r="N12" s="691" t="s">
        <v>9</v>
      </c>
      <c r="O12" s="689"/>
      <c r="P12" s="692"/>
    </row>
    <row r="13" spans="1:16" ht="12.75" customHeight="1" x14ac:dyDescent="0.2">
      <c r="A13" s="693"/>
      <c r="B13" s="694"/>
      <c r="C13" s="694"/>
      <c r="D13" s="695"/>
      <c r="E13" s="694"/>
      <c r="F13" s="694"/>
      <c r="G13" s="694"/>
      <c r="H13" s="694"/>
      <c r="I13" s="695"/>
      <c r="J13" s="694"/>
      <c r="K13" s="694"/>
      <c r="L13" s="694"/>
      <c r="M13" s="694"/>
      <c r="N13" s="694"/>
      <c r="O13" s="694"/>
      <c r="P13" s="696"/>
    </row>
    <row r="14" spans="1:16" ht="12.75" customHeight="1" x14ac:dyDescent="0.2">
      <c r="A14" s="697" t="s">
        <v>10</v>
      </c>
      <c r="B14" s="698"/>
      <c r="C14" s="698"/>
      <c r="D14" s="699"/>
      <c r="E14" s="698"/>
      <c r="F14" s="698"/>
      <c r="G14" s="698"/>
      <c r="H14" s="698"/>
      <c r="I14" s="699"/>
      <c r="J14" s="698"/>
      <c r="K14" s="698"/>
      <c r="L14" s="698"/>
      <c r="M14" s="698"/>
      <c r="N14" s="700"/>
      <c r="O14" s="701"/>
      <c r="P14" s="702"/>
    </row>
    <row r="15" spans="1:16" ht="12.75" customHeight="1" x14ac:dyDescent="0.2">
      <c r="A15" s="703"/>
      <c r="B15" s="704"/>
      <c r="C15" s="704"/>
      <c r="D15" s="705"/>
      <c r="E15" s="704"/>
      <c r="F15" s="704"/>
      <c r="G15" s="704"/>
      <c r="H15" s="704"/>
      <c r="I15" s="705"/>
      <c r="J15" s="704"/>
      <c r="K15" s="704"/>
      <c r="L15" s="704"/>
      <c r="M15" s="704"/>
      <c r="N15" s="706" t="s">
        <v>11</v>
      </c>
      <c r="O15" s="707" t="s">
        <v>12</v>
      </c>
      <c r="P15" s="708"/>
    </row>
    <row r="16" spans="1:16" ht="12.75" customHeight="1" x14ac:dyDescent="0.2">
      <c r="A16" s="709" t="s">
        <v>13</v>
      </c>
      <c r="B16" s="710"/>
      <c r="C16" s="710"/>
      <c r="D16" s="711"/>
      <c r="E16" s="710"/>
      <c r="F16" s="710"/>
      <c r="G16" s="710"/>
      <c r="H16" s="710"/>
      <c r="I16" s="711"/>
      <c r="J16" s="710"/>
      <c r="K16" s="710"/>
      <c r="L16" s="710"/>
      <c r="M16" s="710"/>
      <c r="N16" s="712"/>
      <c r="O16" s="713"/>
      <c r="P16" s="713"/>
    </row>
    <row r="17" spans="1:47" ht="12.75" customHeight="1" x14ac:dyDescent="0.2">
      <c r="A17" s="714" t="s">
        <v>14</v>
      </c>
      <c r="B17" s="715"/>
      <c r="C17" s="715"/>
      <c r="D17" s="716"/>
      <c r="E17" s="715"/>
      <c r="F17" s="715"/>
      <c r="G17" s="715"/>
      <c r="H17" s="715"/>
      <c r="I17" s="716"/>
      <c r="J17" s="715"/>
      <c r="K17" s="715"/>
      <c r="L17" s="715"/>
      <c r="M17" s="715"/>
      <c r="N17" s="717" t="s">
        <v>15</v>
      </c>
      <c r="O17" s="718" t="s">
        <v>16</v>
      </c>
      <c r="P17" s="719"/>
    </row>
    <row r="18" spans="1:47" ht="12.75" customHeight="1" x14ac:dyDescent="0.2">
      <c r="A18" s="720"/>
      <c r="B18" s="721"/>
      <c r="C18" s="721"/>
      <c r="D18" s="722"/>
      <c r="E18" s="721"/>
      <c r="F18" s="721"/>
      <c r="G18" s="721"/>
      <c r="H18" s="721"/>
      <c r="I18" s="722"/>
      <c r="J18" s="721"/>
      <c r="K18" s="721"/>
      <c r="L18" s="721"/>
      <c r="M18" s="721"/>
      <c r="N18" s="723"/>
      <c r="O18" s="724"/>
      <c r="P18" s="725" t="s">
        <v>8</v>
      </c>
    </row>
    <row r="19" spans="1:47" ht="12.75" customHeight="1" x14ac:dyDescent="0.2">
      <c r="A19" s="726"/>
      <c r="B19" s="727"/>
      <c r="C19" s="727"/>
      <c r="D19" s="728"/>
      <c r="E19" s="727"/>
      <c r="F19" s="727"/>
      <c r="G19" s="727"/>
      <c r="H19" s="727"/>
      <c r="I19" s="728"/>
      <c r="J19" s="727"/>
      <c r="K19" s="729"/>
      <c r="L19" s="727" t="s">
        <v>17</v>
      </c>
      <c r="M19" s="727"/>
      <c r="N19" s="730"/>
      <c r="O19" s="731"/>
      <c r="P19" s="732"/>
      <c r="AU19" s="733"/>
    </row>
    <row r="20" spans="1:47" ht="12.75" customHeight="1" x14ac:dyDescent="0.2">
      <c r="A20" s="734"/>
      <c r="B20" s="735"/>
      <c r="C20" s="735"/>
      <c r="D20" s="736"/>
      <c r="E20" s="735"/>
      <c r="F20" s="735"/>
      <c r="G20" s="735"/>
      <c r="H20" s="735"/>
      <c r="I20" s="736"/>
      <c r="J20" s="735"/>
      <c r="K20" s="735"/>
      <c r="L20" s="735"/>
      <c r="M20" s="735"/>
      <c r="N20" s="737"/>
      <c r="O20" s="738"/>
      <c r="P20" s="739"/>
    </row>
    <row r="21" spans="1:47" ht="12.75" customHeight="1" x14ac:dyDescent="0.2">
      <c r="A21" s="740"/>
      <c r="B21" s="741"/>
      <c r="C21" s="742"/>
      <c r="D21" s="742"/>
      <c r="E21" s="741"/>
      <c r="F21" s="741"/>
      <c r="G21" s="741"/>
      <c r="H21" s="741" t="s">
        <v>8</v>
      </c>
      <c r="I21" s="743"/>
      <c r="J21" s="741"/>
      <c r="K21" s="741"/>
      <c r="L21" s="741"/>
      <c r="M21" s="741"/>
      <c r="N21" s="744"/>
      <c r="O21" s="745"/>
      <c r="P21" s="746"/>
    </row>
    <row r="22" spans="1:47" ht="12.75" customHeight="1" x14ac:dyDescent="0.2">
      <c r="A22" s="747"/>
      <c r="B22" s="748"/>
      <c r="C22" s="748"/>
      <c r="D22" s="749"/>
      <c r="E22" s="748"/>
      <c r="F22" s="748"/>
      <c r="G22" s="748"/>
      <c r="H22" s="748"/>
      <c r="I22" s="749"/>
      <c r="J22" s="748"/>
      <c r="K22" s="748"/>
      <c r="L22" s="748"/>
      <c r="M22" s="748"/>
      <c r="N22" s="748"/>
      <c r="O22" s="748"/>
      <c r="P22" s="750"/>
    </row>
    <row r="23" spans="1:47" ht="12.75" customHeight="1" x14ac:dyDescent="0.2">
      <c r="A23" s="751" t="s">
        <v>18</v>
      </c>
      <c r="B23" s="752"/>
      <c r="C23" s="752"/>
      <c r="D23" s="753"/>
      <c r="E23" s="754" t="s">
        <v>19</v>
      </c>
      <c r="F23" s="754"/>
      <c r="G23" s="754"/>
      <c r="H23" s="754"/>
      <c r="I23" s="754"/>
      <c r="J23" s="754"/>
      <c r="K23" s="754"/>
      <c r="L23" s="754"/>
      <c r="M23" s="752"/>
      <c r="N23" s="752"/>
      <c r="O23" s="752"/>
      <c r="P23" s="755"/>
    </row>
    <row r="24" spans="1:47" ht="15.75" x14ac:dyDescent="0.25">
      <c r="A24" s="756"/>
      <c r="B24" s="757"/>
      <c r="C24" s="757"/>
      <c r="D24" s="758"/>
      <c r="E24" s="759" t="s">
        <v>20</v>
      </c>
      <c r="F24" s="759"/>
      <c r="G24" s="759"/>
      <c r="H24" s="759"/>
      <c r="I24" s="759"/>
      <c r="J24" s="759"/>
      <c r="K24" s="759"/>
      <c r="L24" s="759"/>
      <c r="M24" s="757"/>
      <c r="N24" s="757"/>
      <c r="O24" s="757"/>
      <c r="P24" s="760"/>
    </row>
    <row r="25" spans="1:47" ht="12.75" customHeight="1" x14ac:dyDescent="0.2">
      <c r="A25" s="761"/>
      <c r="B25" s="762" t="s">
        <v>21</v>
      </c>
      <c r="C25" s="763"/>
      <c r="D25" s="763"/>
      <c r="E25" s="763"/>
      <c r="F25" s="763"/>
      <c r="G25" s="763"/>
      <c r="H25" s="763"/>
      <c r="I25" s="763"/>
      <c r="J25" s="763"/>
      <c r="K25" s="763"/>
      <c r="L25" s="763"/>
      <c r="M25" s="763"/>
      <c r="N25" s="763"/>
      <c r="O25" s="764"/>
      <c r="P25" s="765"/>
    </row>
    <row r="26" spans="1:47" ht="12.75" customHeight="1" x14ac:dyDescent="0.2">
      <c r="A26" s="766" t="s">
        <v>22</v>
      </c>
      <c r="B26" s="767" t="s">
        <v>23</v>
      </c>
      <c r="C26" s="767"/>
      <c r="D26" s="766" t="s">
        <v>24</v>
      </c>
      <c r="E26" s="766" t="s">
        <v>25</v>
      </c>
      <c r="F26" s="766" t="s">
        <v>22</v>
      </c>
      <c r="G26" s="767" t="s">
        <v>23</v>
      </c>
      <c r="H26" s="767"/>
      <c r="I26" s="766" t="s">
        <v>24</v>
      </c>
      <c r="J26" s="766" t="s">
        <v>25</v>
      </c>
      <c r="K26" s="766" t="s">
        <v>22</v>
      </c>
      <c r="L26" s="767" t="s">
        <v>23</v>
      </c>
      <c r="M26" s="767"/>
      <c r="N26" s="768" t="s">
        <v>24</v>
      </c>
      <c r="O26" s="766" t="s">
        <v>25</v>
      </c>
      <c r="P26" s="769"/>
    </row>
    <row r="27" spans="1:47" ht="12.75" customHeight="1" x14ac:dyDescent="0.2">
      <c r="A27" s="770"/>
      <c r="B27" s="771" t="s">
        <v>26</v>
      </c>
      <c r="C27" s="771" t="s">
        <v>2</v>
      </c>
      <c r="D27" s="770"/>
      <c r="E27" s="770"/>
      <c r="F27" s="770"/>
      <c r="G27" s="771" t="s">
        <v>26</v>
      </c>
      <c r="H27" s="771" t="s">
        <v>2</v>
      </c>
      <c r="I27" s="770"/>
      <c r="J27" s="770"/>
      <c r="K27" s="770"/>
      <c r="L27" s="771" t="s">
        <v>26</v>
      </c>
      <c r="M27" s="771" t="s">
        <v>2</v>
      </c>
      <c r="N27" s="772"/>
      <c r="O27" s="770"/>
      <c r="P27" s="773"/>
      <c r="Q27" s="37" t="s">
        <v>166</v>
      </c>
      <c r="R27" s="38"/>
      <c r="S27" t="s">
        <v>167</v>
      </c>
    </row>
    <row r="28" spans="1:47" ht="12.75" customHeight="1" x14ac:dyDescent="0.2">
      <c r="A28" s="774">
        <v>1</v>
      </c>
      <c r="B28" s="775">
        <v>0</v>
      </c>
      <c r="C28" s="776">
        <v>0.15</v>
      </c>
      <c r="D28" s="777">
        <v>16000</v>
      </c>
      <c r="E28" s="778">
        <f t="shared" ref="E28:E59" si="0">D28*(100-2.62)/100</f>
        <v>15580.8</v>
      </c>
      <c r="F28" s="779">
        <v>33</v>
      </c>
      <c r="G28" s="780">
        <v>8</v>
      </c>
      <c r="H28" s="780">
        <v>8.15</v>
      </c>
      <c r="I28" s="777">
        <v>16000</v>
      </c>
      <c r="J28" s="778">
        <f t="shared" ref="J28:J59" si="1">I28*(100-2.62)/100</f>
        <v>15580.8</v>
      </c>
      <c r="K28" s="779">
        <v>65</v>
      </c>
      <c r="L28" s="780">
        <v>16</v>
      </c>
      <c r="M28" s="780">
        <v>16.149999999999999</v>
      </c>
      <c r="N28" s="777">
        <v>16000</v>
      </c>
      <c r="O28" s="778">
        <f t="shared" ref="O28:O59" si="2">N28*(100-2.62)/100</f>
        <v>15580.8</v>
      </c>
      <c r="P28" s="781"/>
      <c r="Q28" s="9764">
        <v>0</v>
      </c>
      <c r="R28" s="10692">
        <v>0.15</v>
      </c>
      <c r="S28" s="12">
        <f>AVERAGE(D28:D31)</f>
        <v>16000</v>
      </c>
    </row>
    <row r="29" spans="1:47" ht="12.75" customHeight="1" x14ac:dyDescent="0.2">
      <c r="A29" s="782">
        <v>2</v>
      </c>
      <c r="B29" s="782">
        <v>0.15</v>
      </c>
      <c r="C29" s="783">
        <v>0.3</v>
      </c>
      <c r="D29" s="784">
        <v>16000</v>
      </c>
      <c r="E29" s="785">
        <f t="shared" si="0"/>
        <v>15580.8</v>
      </c>
      <c r="F29" s="786">
        <v>34</v>
      </c>
      <c r="G29" s="787">
        <v>8.15</v>
      </c>
      <c r="H29" s="787">
        <v>8.3000000000000007</v>
      </c>
      <c r="I29" s="784">
        <v>16000</v>
      </c>
      <c r="J29" s="785">
        <f t="shared" si="1"/>
        <v>15580.8</v>
      </c>
      <c r="K29" s="786">
        <v>66</v>
      </c>
      <c r="L29" s="787">
        <v>16.149999999999999</v>
      </c>
      <c r="M29" s="787">
        <v>16.3</v>
      </c>
      <c r="N29" s="784">
        <v>16000</v>
      </c>
      <c r="O29" s="785">
        <f t="shared" si="2"/>
        <v>15580.8</v>
      </c>
      <c r="P29" s="788"/>
      <c r="Q29" s="10696">
        <v>1</v>
      </c>
      <c r="R29" s="10692">
        <v>1.1499999999999999</v>
      </c>
      <c r="S29" s="12">
        <f>AVERAGE(D32:D35)</f>
        <v>16000</v>
      </c>
    </row>
    <row r="30" spans="1:47" ht="12.75" customHeight="1" x14ac:dyDescent="0.2">
      <c r="A30" s="789">
        <v>3</v>
      </c>
      <c r="B30" s="790">
        <v>0.3</v>
      </c>
      <c r="C30" s="791">
        <v>0.45</v>
      </c>
      <c r="D30" s="792">
        <v>16000</v>
      </c>
      <c r="E30" s="793">
        <f t="shared" si="0"/>
        <v>15580.8</v>
      </c>
      <c r="F30" s="794">
        <v>35</v>
      </c>
      <c r="G30" s="795">
        <v>8.3000000000000007</v>
      </c>
      <c r="H30" s="795">
        <v>8.4499999999999993</v>
      </c>
      <c r="I30" s="792">
        <v>16000</v>
      </c>
      <c r="J30" s="793">
        <f t="shared" si="1"/>
        <v>15580.8</v>
      </c>
      <c r="K30" s="794">
        <v>67</v>
      </c>
      <c r="L30" s="795">
        <v>16.3</v>
      </c>
      <c r="M30" s="795">
        <v>16.45</v>
      </c>
      <c r="N30" s="792">
        <v>16000</v>
      </c>
      <c r="O30" s="793">
        <f t="shared" si="2"/>
        <v>15580.8</v>
      </c>
      <c r="P30" s="796"/>
      <c r="Q30" s="10630">
        <v>2</v>
      </c>
      <c r="R30" s="10692">
        <v>2.15</v>
      </c>
      <c r="S30" s="12">
        <f>AVERAGE(D36:D39)</f>
        <v>16000</v>
      </c>
      <c r="V30" s="797"/>
    </row>
    <row r="31" spans="1:47" ht="12.75" customHeight="1" x14ac:dyDescent="0.2">
      <c r="A31" s="798">
        <v>4</v>
      </c>
      <c r="B31" s="798">
        <v>0.45</v>
      </c>
      <c r="C31" s="799">
        <v>1</v>
      </c>
      <c r="D31" s="800">
        <v>16000</v>
      </c>
      <c r="E31" s="801">
        <f t="shared" si="0"/>
        <v>15580.8</v>
      </c>
      <c r="F31" s="802">
        <v>36</v>
      </c>
      <c r="G31" s="799">
        <v>8.4499999999999993</v>
      </c>
      <c r="H31" s="799">
        <v>9</v>
      </c>
      <c r="I31" s="800">
        <v>16000</v>
      </c>
      <c r="J31" s="801">
        <f t="shared" si="1"/>
        <v>15580.8</v>
      </c>
      <c r="K31" s="802">
        <v>68</v>
      </c>
      <c r="L31" s="799">
        <v>16.45</v>
      </c>
      <c r="M31" s="799">
        <v>17</v>
      </c>
      <c r="N31" s="800">
        <v>16000</v>
      </c>
      <c r="O31" s="801">
        <f t="shared" si="2"/>
        <v>15580.8</v>
      </c>
      <c r="P31" s="803"/>
      <c r="Q31" s="10630">
        <v>3</v>
      </c>
      <c r="R31" s="10631">
        <v>3.15</v>
      </c>
      <c r="S31" s="12">
        <f>AVERAGE(D40:D43)</f>
        <v>16000</v>
      </c>
    </row>
    <row r="32" spans="1:47" ht="12.75" customHeight="1" x14ac:dyDescent="0.2">
      <c r="A32" s="804">
        <v>5</v>
      </c>
      <c r="B32" s="805">
        <v>1</v>
      </c>
      <c r="C32" s="806">
        <v>1.1499999999999999</v>
      </c>
      <c r="D32" s="807">
        <v>16000</v>
      </c>
      <c r="E32" s="808">
        <f t="shared" si="0"/>
        <v>15580.8</v>
      </c>
      <c r="F32" s="809">
        <v>37</v>
      </c>
      <c r="G32" s="805">
        <v>9</v>
      </c>
      <c r="H32" s="805">
        <v>9.15</v>
      </c>
      <c r="I32" s="807">
        <v>16000</v>
      </c>
      <c r="J32" s="808">
        <f t="shared" si="1"/>
        <v>15580.8</v>
      </c>
      <c r="K32" s="809">
        <v>69</v>
      </c>
      <c r="L32" s="805">
        <v>17</v>
      </c>
      <c r="M32" s="805">
        <v>17.149999999999999</v>
      </c>
      <c r="N32" s="807">
        <v>16000</v>
      </c>
      <c r="O32" s="808">
        <f t="shared" si="2"/>
        <v>15580.8</v>
      </c>
      <c r="P32" s="810"/>
      <c r="Q32" s="10630">
        <v>4</v>
      </c>
      <c r="R32" s="10631">
        <v>4.1500000000000004</v>
      </c>
      <c r="S32" s="12">
        <f>AVERAGE(D44:D47)</f>
        <v>16000</v>
      </c>
      <c r="AQ32" s="807"/>
    </row>
    <row r="33" spans="1:19" ht="12.75" customHeight="1" x14ac:dyDescent="0.2">
      <c r="A33" s="811">
        <v>6</v>
      </c>
      <c r="B33" s="812">
        <v>1.1499999999999999</v>
      </c>
      <c r="C33" s="813">
        <v>1.3</v>
      </c>
      <c r="D33" s="814">
        <v>16000</v>
      </c>
      <c r="E33" s="815">
        <f t="shared" si="0"/>
        <v>15580.8</v>
      </c>
      <c r="F33" s="816">
        <v>38</v>
      </c>
      <c r="G33" s="813">
        <v>9.15</v>
      </c>
      <c r="H33" s="813">
        <v>9.3000000000000007</v>
      </c>
      <c r="I33" s="814">
        <v>16000</v>
      </c>
      <c r="J33" s="815">
        <f t="shared" si="1"/>
        <v>15580.8</v>
      </c>
      <c r="K33" s="816">
        <v>70</v>
      </c>
      <c r="L33" s="813">
        <v>17.149999999999999</v>
      </c>
      <c r="M33" s="813">
        <v>17.3</v>
      </c>
      <c r="N33" s="814">
        <v>16000</v>
      </c>
      <c r="O33" s="815">
        <f t="shared" si="2"/>
        <v>15580.8</v>
      </c>
      <c r="P33" s="817"/>
      <c r="Q33" s="10696">
        <v>5</v>
      </c>
      <c r="R33" s="10631">
        <v>5.15</v>
      </c>
      <c r="S33" s="12">
        <f>AVERAGE(D48:D51)</f>
        <v>16000</v>
      </c>
    </row>
    <row r="34" spans="1:19" x14ac:dyDescent="0.2">
      <c r="A34" s="818">
        <v>7</v>
      </c>
      <c r="B34" s="819">
        <v>1.3</v>
      </c>
      <c r="C34" s="820">
        <v>1.45</v>
      </c>
      <c r="D34" s="821">
        <v>16000</v>
      </c>
      <c r="E34" s="822">
        <f t="shared" si="0"/>
        <v>15580.8</v>
      </c>
      <c r="F34" s="823">
        <v>39</v>
      </c>
      <c r="G34" s="824">
        <v>9.3000000000000007</v>
      </c>
      <c r="H34" s="824">
        <v>9.4499999999999993</v>
      </c>
      <c r="I34" s="821">
        <v>16000</v>
      </c>
      <c r="J34" s="822">
        <f t="shared" si="1"/>
        <v>15580.8</v>
      </c>
      <c r="K34" s="823">
        <v>71</v>
      </c>
      <c r="L34" s="824">
        <v>17.3</v>
      </c>
      <c r="M34" s="824">
        <v>17.45</v>
      </c>
      <c r="N34" s="821">
        <v>16000</v>
      </c>
      <c r="O34" s="822">
        <f t="shared" si="2"/>
        <v>15580.8</v>
      </c>
      <c r="P34" s="825"/>
      <c r="Q34" s="10696">
        <v>6</v>
      </c>
      <c r="R34" s="10631">
        <v>6.15</v>
      </c>
      <c r="S34" s="12">
        <f>AVERAGE(D52:D55)</f>
        <v>16000</v>
      </c>
    </row>
    <row r="35" spans="1:19" x14ac:dyDescent="0.2">
      <c r="A35" s="826">
        <v>8</v>
      </c>
      <c r="B35" s="826">
        <v>1.45</v>
      </c>
      <c r="C35" s="827">
        <v>2</v>
      </c>
      <c r="D35" s="828">
        <v>16000</v>
      </c>
      <c r="E35" s="829">
        <f t="shared" si="0"/>
        <v>15580.8</v>
      </c>
      <c r="F35" s="830">
        <v>40</v>
      </c>
      <c r="G35" s="827">
        <v>9.4499999999999993</v>
      </c>
      <c r="H35" s="827">
        <v>10</v>
      </c>
      <c r="I35" s="828">
        <v>16000</v>
      </c>
      <c r="J35" s="829">
        <f t="shared" si="1"/>
        <v>15580.8</v>
      </c>
      <c r="K35" s="830">
        <v>72</v>
      </c>
      <c r="L35" s="831">
        <v>17.45</v>
      </c>
      <c r="M35" s="827">
        <v>18</v>
      </c>
      <c r="N35" s="828">
        <v>16000</v>
      </c>
      <c r="O35" s="829">
        <f t="shared" si="2"/>
        <v>15580.8</v>
      </c>
      <c r="P35" s="832"/>
      <c r="Q35" s="10696">
        <v>7</v>
      </c>
      <c r="R35" s="10631">
        <v>7.15</v>
      </c>
      <c r="S35" s="12">
        <f>AVERAGE(D56:D59)</f>
        <v>16000</v>
      </c>
    </row>
    <row r="36" spans="1:19" x14ac:dyDescent="0.2">
      <c r="A36" s="833">
        <v>9</v>
      </c>
      <c r="B36" s="834">
        <v>2</v>
      </c>
      <c r="C36" s="835">
        <v>2.15</v>
      </c>
      <c r="D36" s="836">
        <v>16000</v>
      </c>
      <c r="E36" s="837">
        <f t="shared" si="0"/>
        <v>15580.8</v>
      </c>
      <c r="F36" s="838">
        <v>41</v>
      </c>
      <c r="G36" s="839">
        <v>10</v>
      </c>
      <c r="H36" s="840">
        <v>10.15</v>
      </c>
      <c r="I36" s="836">
        <v>16000</v>
      </c>
      <c r="J36" s="837">
        <f t="shared" si="1"/>
        <v>15580.8</v>
      </c>
      <c r="K36" s="838">
        <v>73</v>
      </c>
      <c r="L36" s="840">
        <v>18</v>
      </c>
      <c r="M36" s="839">
        <v>18.149999999999999</v>
      </c>
      <c r="N36" s="836">
        <v>16000</v>
      </c>
      <c r="O36" s="837">
        <f t="shared" si="2"/>
        <v>15580.8</v>
      </c>
      <c r="P36" s="841"/>
      <c r="Q36" s="10696">
        <v>8</v>
      </c>
      <c r="R36" s="10696">
        <v>8.15</v>
      </c>
      <c r="S36" s="12">
        <f>AVERAGE(I28:I31)</f>
        <v>16000</v>
      </c>
    </row>
    <row r="37" spans="1:19" x14ac:dyDescent="0.2">
      <c r="A37" s="842">
        <v>10</v>
      </c>
      <c r="B37" s="842">
        <v>2.15</v>
      </c>
      <c r="C37" s="843">
        <v>2.2999999999999998</v>
      </c>
      <c r="D37" s="844">
        <v>16000</v>
      </c>
      <c r="E37" s="845">
        <f t="shared" si="0"/>
        <v>15580.8</v>
      </c>
      <c r="F37" s="846">
        <v>42</v>
      </c>
      <c r="G37" s="843">
        <v>10.15</v>
      </c>
      <c r="H37" s="847">
        <v>10.3</v>
      </c>
      <c r="I37" s="844">
        <v>16000</v>
      </c>
      <c r="J37" s="845">
        <f t="shared" si="1"/>
        <v>15580.8</v>
      </c>
      <c r="K37" s="846">
        <v>74</v>
      </c>
      <c r="L37" s="847">
        <v>18.149999999999999</v>
      </c>
      <c r="M37" s="843">
        <v>18.3</v>
      </c>
      <c r="N37" s="844">
        <v>16000</v>
      </c>
      <c r="O37" s="845">
        <f t="shared" si="2"/>
        <v>15580.8</v>
      </c>
      <c r="P37" s="848"/>
      <c r="Q37" s="10696">
        <v>9</v>
      </c>
      <c r="R37" s="10696">
        <v>9.15</v>
      </c>
      <c r="S37" s="12">
        <f>AVERAGE(I32:I35)</f>
        <v>16000</v>
      </c>
    </row>
    <row r="38" spans="1:19" x14ac:dyDescent="0.2">
      <c r="A38" s="849">
        <v>11</v>
      </c>
      <c r="B38" s="850">
        <v>2.2999999999999998</v>
      </c>
      <c r="C38" s="851">
        <v>2.4500000000000002</v>
      </c>
      <c r="D38" s="852">
        <v>16000</v>
      </c>
      <c r="E38" s="853">
        <f t="shared" si="0"/>
        <v>15580.8</v>
      </c>
      <c r="F38" s="854">
        <v>43</v>
      </c>
      <c r="G38" s="855">
        <v>10.3</v>
      </c>
      <c r="H38" s="856">
        <v>10.45</v>
      </c>
      <c r="I38" s="852">
        <v>16000</v>
      </c>
      <c r="J38" s="853">
        <f t="shared" si="1"/>
        <v>15580.8</v>
      </c>
      <c r="K38" s="854">
        <v>75</v>
      </c>
      <c r="L38" s="856">
        <v>18.3</v>
      </c>
      <c r="M38" s="855">
        <v>18.45</v>
      </c>
      <c r="N38" s="852">
        <v>16000</v>
      </c>
      <c r="O38" s="853">
        <f t="shared" si="2"/>
        <v>15580.8</v>
      </c>
      <c r="P38" s="857"/>
      <c r="Q38" s="10696">
        <v>10</v>
      </c>
      <c r="R38" s="10693">
        <v>10.15</v>
      </c>
      <c r="S38" s="12">
        <f>AVERAGE(I36:I39)</f>
        <v>16000</v>
      </c>
    </row>
    <row r="39" spans="1:19" x14ac:dyDescent="0.2">
      <c r="A39" s="858">
        <v>12</v>
      </c>
      <c r="B39" s="858">
        <v>2.4500000000000002</v>
      </c>
      <c r="C39" s="859">
        <v>3</v>
      </c>
      <c r="D39" s="860">
        <v>16000</v>
      </c>
      <c r="E39" s="861">
        <f t="shared" si="0"/>
        <v>15580.8</v>
      </c>
      <c r="F39" s="862">
        <v>44</v>
      </c>
      <c r="G39" s="859">
        <v>10.45</v>
      </c>
      <c r="H39" s="863">
        <v>11</v>
      </c>
      <c r="I39" s="860">
        <v>16000</v>
      </c>
      <c r="J39" s="861">
        <f t="shared" si="1"/>
        <v>15580.8</v>
      </c>
      <c r="K39" s="862">
        <v>76</v>
      </c>
      <c r="L39" s="863">
        <v>18.45</v>
      </c>
      <c r="M39" s="859">
        <v>19</v>
      </c>
      <c r="N39" s="860">
        <v>16000</v>
      </c>
      <c r="O39" s="861">
        <f t="shared" si="2"/>
        <v>15580.8</v>
      </c>
      <c r="P39" s="864"/>
      <c r="Q39" s="10696">
        <v>11</v>
      </c>
      <c r="R39" s="10693">
        <v>11.15</v>
      </c>
      <c r="S39" s="12">
        <f>AVERAGE(I40:I43)</f>
        <v>16000</v>
      </c>
    </row>
    <row r="40" spans="1:19" x14ac:dyDescent="0.2">
      <c r="A40" s="865">
        <v>13</v>
      </c>
      <c r="B40" s="866">
        <v>3</v>
      </c>
      <c r="C40" s="867">
        <v>3.15</v>
      </c>
      <c r="D40" s="868">
        <v>16000</v>
      </c>
      <c r="E40" s="869">
        <f t="shared" si="0"/>
        <v>15580.8</v>
      </c>
      <c r="F40" s="870">
        <v>45</v>
      </c>
      <c r="G40" s="871">
        <v>11</v>
      </c>
      <c r="H40" s="872">
        <v>11.15</v>
      </c>
      <c r="I40" s="868">
        <v>16000</v>
      </c>
      <c r="J40" s="869">
        <f t="shared" si="1"/>
        <v>15580.8</v>
      </c>
      <c r="K40" s="870">
        <v>77</v>
      </c>
      <c r="L40" s="872">
        <v>19</v>
      </c>
      <c r="M40" s="871">
        <v>19.149999999999999</v>
      </c>
      <c r="N40" s="868">
        <v>16000</v>
      </c>
      <c r="O40" s="869">
        <f t="shared" si="2"/>
        <v>15580.8</v>
      </c>
      <c r="P40" s="873"/>
      <c r="Q40" s="10696">
        <v>12</v>
      </c>
      <c r="R40" s="10693">
        <v>12.15</v>
      </c>
      <c r="S40" s="12">
        <f>AVERAGE(I44:I47)</f>
        <v>16000</v>
      </c>
    </row>
    <row r="41" spans="1:19" x14ac:dyDescent="0.2">
      <c r="A41" s="874">
        <v>14</v>
      </c>
      <c r="B41" s="874">
        <v>3.15</v>
      </c>
      <c r="C41" s="875">
        <v>3.3</v>
      </c>
      <c r="D41" s="876">
        <v>16000</v>
      </c>
      <c r="E41" s="877">
        <f t="shared" si="0"/>
        <v>15580.8</v>
      </c>
      <c r="F41" s="878">
        <v>46</v>
      </c>
      <c r="G41" s="879">
        <v>11.15</v>
      </c>
      <c r="H41" s="875">
        <v>11.3</v>
      </c>
      <c r="I41" s="876">
        <v>16000</v>
      </c>
      <c r="J41" s="877">
        <f t="shared" si="1"/>
        <v>15580.8</v>
      </c>
      <c r="K41" s="878">
        <v>78</v>
      </c>
      <c r="L41" s="875">
        <v>19.149999999999999</v>
      </c>
      <c r="M41" s="879">
        <v>19.3</v>
      </c>
      <c r="N41" s="876">
        <v>16000</v>
      </c>
      <c r="O41" s="877">
        <f t="shared" si="2"/>
        <v>15580.8</v>
      </c>
      <c r="P41" s="880"/>
      <c r="Q41" s="10696">
        <v>13</v>
      </c>
      <c r="R41" s="10693">
        <v>13.15</v>
      </c>
      <c r="S41" s="12">
        <f>AVERAGE(I48:I51)</f>
        <v>16000</v>
      </c>
    </row>
    <row r="42" spans="1:19" x14ac:dyDescent="0.2">
      <c r="A42" s="881">
        <v>15</v>
      </c>
      <c r="B42" s="882">
        <v>3.3</v>
      </c>
      <c r="C42" s="883">
        <v>3.45</v>
      </c>
      <c r="D42" s="884">
        <v>16000</v>
      </c>
      <c r="E42" s="885">
        <f t="shared" si="0"/>
        <v>15580.8</v>
      </c>
      <c r="F42" s="886">
        <v>47</v>
      </c>
      <c r="G42" s="887">
        <v>11.3</v>
      </c>
      <c r="H42" s="888">
        <v>11.45</v>
      </c>
      <c r="I42" s="884">
        <v>16000</v>
      </c>
      <c r="J42" s="885">
        <f t="shared" si="1"/>
        <v>15580.8</v>
      </c>
      <c r="K42" s="886">
        <v>79</v>
      </c>
      <c r="L42" s="888">
        <v>19.3</v>
      </c>
      <c r="M42" s="887">
        <v>19.45</v>
      </c>
      <c r="N42" s="884">
        <v>16000</v>
      </c>
      <c r="O42" s="885">
        <f t="shared" si="2"/>
        <v>15580.8</v>
      </c>
      <c r="P42" s="889"/>
      <c r="Q42" s="10696">
        <v>14</v>
      </c>
      <c r="R42" s="10693">
        <v>14.15</v>
      </c>
      <c r="S42" s="12">
        <f>AVERAGE(I52:I55)</f>
        <v>16000</v>
      </c>
    </row>
    <row r="43" spans="1:19" x14ac:dyDescent="0.2">
      <c r="A43" s="890">
        <v>16</v>
      </c>
      <c r="B43" s="890">
        <v>3.45</v>
      </c>
      <c r="C43" s="891">
        <v>4</v>
      </c>
      <c r="D43" s="892">
        <v>16000</v>
      </c>
      <c r="E43" s="893">
        <f t="shared" si="0"/>
        <v>15580.8</v>
      </c>
      <c r="F43" s="894">
        <v>48</v>
      </c>
      <c r="G43" s="895">
        <v>11.45</v>
      </c>
      <c r="H43" s="891">
        <v>12</v>
      </c>
      <c r="I43" s="892">
        <v>16000</v>
      </c>
      <c r="J43" s="893">
        <f t="shared" si="1"/>
        <v>15580.8</v>
      </c>
      <c r="K43" s="894">
        <v>80</v>
      </c>
      <c r="L43" s="891">
        <v>19.45</v>
      </c>
      <c r="M43" s="891">
        <v>20</v>
      </c>
      <c r="N43" s="892">
        <v>16000</v>
      </c>
      <c r="O43" s="893">
        <f t="shared" si="2"/>
        <v>15580.8</v>
      </c>
      <c r="P43" s="896"/>
      <c r="Q43" s="10696">
        <v>15</v>
      </c>
      <c r="R43" s="10696">
        <v>15.15</v>
      </c>
      <c r="S43" s="12">
        <f>AVERAGE(I56:I59)</f>
        <v>16000</v>
      </c>
    </row>
    <row r="44" spans="1:19" x14ac:dyDescent="0.2">
      <c r="A44" s="897">
        <v>17</v>
      </c>
      <c r="B44" s="898">
        <v>4</v>
      </c>
      <c r="C44" s="899">
        <v>4.1500000000000004</v>
      </c>
      <c r="D44" s="900">
        <v>16000</v>
      </c>
      <c r="E44" s="901">
        <f t="shared" si="0"/>
        <v>15580.8</v>
      </c>
      <c r="F44" s="902">
        <v>49</v>
      </c>
      <c r="G44" s="903">
        <v>12</v>
      </c>
      <c r="H44" s="904">
        <v>12.15</v>
      </c>
      <c r="I44" s="900">
        <v>16000</v>
      </c>
      <c r="J44" s="901">
        <f t="shared" si="1"/>
        <v>15580.8</v>
      </c>
      <c r="K44" s="902">
        <v>81</v>
      </c>
      <c r="L44" s="904">
        <v>20</v>
      </c>
      <c r="M44" s="903">
        <v>20.149999999999999</v>
      </c>
      <c r="N44" s="900">
        <v>16000</v>
      </c>
      <c r="O44" s="901">
        <f t="shared" si="2"/>
        <v>15580.8</v>
      </c>
      <c r="P44" s="905"/>
      <c r="Q44" s="10696">
        <v>16</v>
      </c>
      <c r="R44" s="10696">
        <v>16.149999999999999</v>
      </c>
      <c r="S44" s="12">
        <f>AVERAGE(N28:N31)</f>
        <v>16000</v>
      </c>
    </row>
    <row r="45" spans="1:19" x14ac:dyDescent="0.2">
      <c r="A45" s="906">
        <v>18</v>
      </c>
      <c r="B45" s="906">
        <v>4.1500000000000004</v>
      </c>
      <c r="C45" s="907">
        <v>4.3</v>
      </c>
      <c r="D45" s="908">
        <v>16000</v>
      </c>
      <c r="E45" s="909">
        <f t="shared" si="0"/>
        <v>15580.8</v>
      </c>
      <c r="F45" s="910">
        <v>50</v>
      </c>
      <c r="G45" s="911">
        <v>12.15</v>
      </c>
      <c r="H45" s="907">
        <v>12.3</v>
      </c>
      <c r="I45" s="908">
        <v>16000</v>
      </c>
      <c r="J45" s="909">
        <f t="shared" si="1"/>
        <v>15580.8</v>
      </c>
      <c r="K45" s="910">
        <v>82</v>
      </c>
      <c r="L45" s="907">
        <v>20.149999999999999</v>
      </c>
      <c r="M45" s="911">
        <v>20.3</v>
      </c>
      <c r="N45" s="908">
        <v>16000</v>
      </c>
      <c r="O45" s="909">
        <f t="shared" si="2"/>
        <v>15580.8</v>
      </c>
      <c r="P45" s="912"/>
      <c r="Q45" s="10696">
        <v>17</v>
      </c>
      <c r="R45" s="10696">
        <v>17.149999999999999</v>
      </c>
      <c r="S45" s="12">
        <f>AVERAGE(N32:N35)</f>
        <v>16000</v>
      </c>
    </row>
    <row r="46" spans="1:19" x14ac:dyDescent="0.2">
      <c r="A46" s="913">
        <v>19</v>
      </c>
      <c r="B46" s="914">
        <v>4.3</v>
      </c>
      <c r="C46" s="915">
        <v>4.45</v>
      </c>
      <c r="D46" s="916">
        <v>16000</v>
      </c>
      <c r="E46" s="917">
        <f t="shared" si="0"/>
        <v>15580.8</v>
      </c>
      <c r="F46" s="918">
        <v>51</v>
      </c>
      <c r="G46" s="919">
        <v>12.3</v>
      </c>
      <c r="H46" s="920">
        <v>12.45</v>
      </c>
      <c r="I46" s="916">
        <v>16000</v>
      </c>
      <c r="J46" s="917">
        <f t="shared" si="1"/>
        <v>15580.8</v>
      </c>
      <c r="K46" s="918">
        <v>83</v>
      </c>
      <c r="L46" s="920">
        <v>20.3</v>
      </c>
      <c r="M46" s="919">
        <v>20.45</v>
      </c>
      <c r="N46" s="916">
        <v>16000</v>
      </c>
      <c r="O46" s="917">
        <f t="shared" si="2"/>
        <v>15580.8</v>
      </c>
      <c r="P46" s="921"/>
      <c r="Q46" s="10693">
        <v>18</v>
      </c>
      <c r="R46" s="10696">
        <v>18.149999999999999</v>
      </c>
      <c r="S46" s="12">
        <f>AVERAGE(N36:N39)</f>
        <v>16000</v>
      </c>
    </row>
    <row r="47" spans="1:19" x14ac:dyDescent="0.2">
      <c r="A47" s="922">
        <v>20</v>
      </c>
      <c r="B47" s="922">
        <v>4.45</v>
      </c>
      <c r="C47" s="923">
        <v>5</v>
      </c>
      <c r="D47" s="924">
        <v>16000</v>
      </c>
      <c r="E47" s="925">
        <f t="shared" si="0"/>
        <v>15580.8</v>
      </c>
      <c r="F47" s="926">
        <v>52</v>
      </c>
      <c r="G47" s="927">
        <v>12.45</v>
      </c>
      <c r="H47" s="923">
        <v>13</v>
      </c>
      <c r="I47" s="924">
        <v>16000</v>
      </c>
      <c r="J47" s="925">
        <f t="shared" si="1"/>
        <v>15580.8</v>
      </c>
      <c r="K47" s="926">
        <v>84</v>
      </c>
      <c r="L47" s="923">
        <v>20.45</v>
      </c>
      <c r="M47" s="927">
        <v>21</v>
      </c>
      <c r="N47" s="924">
        <v>16000</v>
      </c>
      <c r="O47" s="925">
        <f t="shared" si="2"/>
        <v>15580.8</v>
      </c>
      <c r="P47" s="928"/>
      <c r="Q47" s="10693">
        <v>19</v>
      </c>
      <c r="R47" s="10696">
        <v>19.149999999999999</v>
      </c>
      <c r="S47" s="12">
        <f>AVERAGE(N40:N43)</f>
        <v>16000</v>
      </c>
    </row>
    <row r="48" spans="1:19" x14ac:dyDescent="0.2">
      <c r="A48" s="929">
        <v>21</v>
      </c>
      <c r="B48" s="930">
        <v>5</v>
      </c>
      <c r="C48" s="931">
        <v>5.15</v>
      </c>
      <c r="D48" s="932">
        <v>16000</v>
      </c>
      <c r="E48" s="933">
        <f t="shared" si="0"/>
        <v>15580.8</v>
      </c>
      <c r="F48" s="934">
        <v>53</v>
      </c>
      <c r="G48" s="930">
        <v>13</v>
      </c>
      <c r="H48" s="935">
        <v>13.15</v>
      </c>
      <c r="I48" s="932">
        <v>16000</v>
      </c>
      <c r="J48" s="933">
        <f t="shared" si="1"/>
        <v>15580.8</v>
      </c>
      <c r="K48" s="934">
        <v>85</v>
      </c>
      <c r="L48" s="935">
        <v>21</v>
      </c>
      <c r="M48" s="930">
        <v>21.15</v>
      </c>
      <c r="N48" s="932">
        <v>16000</v>
      </c>
      <c r="O48" s="933">
        <f t="shared" si="2"/>
        <v>15580.8</v>
      </c>
      <c r="P48" s="936"/>
      <c r="Q48" s="10693">
        <v>20</v>
      </c>
      <c r="R48" s="10696">
        <v>20.149999999999999</v>
      </c>
      <c r="S48" s="12">
        <f>AVERAGE(N44:N47)</f>
        <v>16000</v>
      </c>
    </row>
    <row r="49" spans="1:19" x14ac:dyDescent="0.2">
      <c r="A49" s="937">
        <v>22</v>
      </c>
      <c r="B49" s="938">
        <v>5.15</v>
      </c>
      <c r="C49" s="939">
        <v>5.3</v>
      </c>
      <c r="D49" s="940">
        <v>16000</v>
      </c>
      <c r="E49" s="941">
        <f t="shared" si="0"/>
        <v>15580.8</v>
      </c>
      <c r="F49" s="942">
        <v>54</v>
      </c>
      <c r="G49" s="943">
        <v>13.15</v>
      </c>
      <c r="H49" s="939">
        <v>13.3</v>
      </c>
      <c r="I49" s="940">
        <v>16000</v>
      </c>
      <c r="J49" s="941">
        <f t="shared" si="1"/>
        <v>15580.8</v>
      </c>
      <c r="K49" s="942">
        <v>86</v>
      </c>
      <c r="L49" s="939">
        <v>21.15</v>
      </c>
      <c r="M49" s="943">
        <v>21.3</v>
      </c>
      <c r="N49" s="940">
        <v>16000</v>
      </c>
      <c r="O49" s="941">
        <f t="shared" si="2"/>
        <v>15580.8</v>
      </c>
      <c r="P49" s="944"/>
      <c r="Q49" s="10693">
        <v>21</v>
      </c>
      <c r="R49" s="10696">
        <v>21.15</v>
      </c>
      <c r="S49" s="12">
        <f>AVERAGE(N48:N51)</f>
        <v>16000</v>
      </c>
    </row>
    <row r="50" spans="1:19" x14ac:dyDescent="0.2">
      <c r="A50" s="945">
        <v>23</v>
      </c>
      <c r="B50" s="946">
        <v>5.3</v>
      </c>
      <c r="C50" s="947">
        <v>5.45</v>
      </c>
      <c r="D50" s="948">
        <v>16000</v>
      </c>
      <c r="E50" s="949">
        <f t="shared" si="0"/>
        <v>15580.8</v>
      </c>
      <c r="F50" s="950">
        <v>55</v>
      </c>
      <c r="G50" s="946">
        <v>13.3</v>
      </c>
      <c r="H50" s="951">
        <v>13.45</v>
      </c>
      <c r="I50" s="948">
        <v>16000</v>
      </c>
      <c r="J50" s="949">
        <f t="shared" si="1"/>
        <v>15580.8</v>
      </c>
      <c r="K50" s="950">
        <v>87</v>
      </c>
      <c r="L50" s="951">
        <v>21.3</v>
      </c>
      <c r="M50" s="946">
        <v>21.45</v>
      </c>
      <c r="N50" s="948">
        <v>16000</v>
      </c>
      <c r="O50" s="949">
        <f t="shared" si="2"/>
        <v>15580.8</v>
      </c>
      <c r="P50" s="952"/>
      <c r="Q50" s="10693">
        <v>22</v>
      </c>
      <c r="R50" s="10696">
        <v>22.15</v>
      </c>
      <c r="S50" s="12">
        <f>AVERAGE(N52:N55)</f>
        <v>16000</v>
      </c>
    </row>
    <row r="51" spans="1:19" x14ac:dyDescent="0.2">
      <c r="A51" s="953">
        <v>24</v>
      </c>
      <c r="B51" s="954">
        <v>5.45</v>
      </c>
      <c r="C51" s="955">
        <v>6</v>
      </c>
      <c r="D51" s="956">
        <v>16000</v>
      </c>
      <c r="E51" s="957">
        <f t="shared" si="0"/>
        <v>15580.8</v>
      </c>
      <c r="F51" s="958">
        <v>56</v>
      </c>
      <c r="G51" s="959">
        <v>13.45</v>
      </c>
      <c r="H51" s="955">
        <v>14</v>
      </c>
      <c r="I51" s="956">
        <v>16000</v>
      </c>
      <c r="J51" s="957">
        <f t="shared" si="1"/>
        <v>15580.8</v>
      </c>
      <c r="K51" s="958">
        <v>88</v>
      </c>
      <c r="L51" s="955">
        <v>21.45</v>
      </c>
      <c r="M51" s="959">
        <v>22</v>
      </c>
      <c r="N51" s="956">
        <v>16000</v>
      </c>
      <c r="O51" s="957">
        <f t="shared" si="2"/>
        <v>15580.8</v>
      </c>
      <c r="P51" s="960"/>
      <c r="Q51" s="10693">
        <v>23</v>
      </c>
      <c r="R51" s="10696">
        <v>23.15</v>
      </c>
      <c r="S51" s="12">
        <f>AVERAGE(N56:N59)</f>
        <v>16000</v>
      </c>
    </row>
    <row r="52" spans="1:19" x14ac:dyDescent="0.2">
      <c r="A52" s="961">
        <v>25</v>
      </c>
      <c r="B52" s="962">
        <v>6</v>
      </c>
      <c r="C52" s="963">
        <v>6.15</v>
      </c>
      <c r="D52" s="964">
        <v>16000</v>
      </c>
      <c r="E52" s="965">
        <f t="shared" si="0"/>
        <v>15580.8</v>
      </c>
      <c r="F52" s="966">
        <v>57</v>
      </c>
      <c r="G52" s="962">
        <v>14</v>
      </c>
      <c r="H52" s="967">
        <v>14.15</v>
      </c>
      <c r="I52" s="964">
        <v>16000</v>
      </c>
      <c r="J52" s="965">
        <f t="shared" si="1"/>
        <v>15580.8</v>
      </c>
      <c r="K52" s="966">
        <v>89</v>
      </c>
      <c r="L52" s="967">
        <v>22</v>
      </c>
      <c r="M52" s="962">
        <v>22.15</v>
      </c>
      <c r="N52" s="964">
        <v>16000</v>
      </c>
      <c r="O52" s="965">
        <f t="shared" si="2"/>
        <v>15580.8</v>
      </c>
      <c r="P52" s="968"/>
      <c r="Q52" t="s">
        <v>168</v>
      </c>
      <c r="S52" s="12">
        <f>AVERAGE(S28:S51)</f>
        <v>16000</v>
      </c>
    </row>
    <row r="53" spans="1:19" x14ac:dyDescent="0.2">
      <c r="A53" s="969">
        <v>26</v>
      </c>
      <c r="B53" s="970">
        <v>6.15</v>
      </c>
      <c r="C53" s="971">
        <v>6.3</v>
      </c>
      <c r="D53" s="972">
        <v>16000</v>
      </c>
      <c r="E53" s="973">
        <f t="shared" si="0"/>
        <v>15580.8</v>
      </c>
      <c r="F53" s="974">
        <v>58</v>
      </c>
      <c r="G53" s="975">
        <v>14.15</v>
      </c>
      <c r="H53" s="971">
        <v>14.3</v>
      </c>
      <c r="I53" s="972">
        <v>16000</v>
      </c>
      <c r="J53" s="973">
        <f t="shared" si="1"/>
        <v>15580.8</v>
      </c>
      <c r="K53" s="974">
        <v>90</v>
      </c>
      <c r="L53" s="971">
        <v>22.15</v>
      </c>
      <c r="M53" s="975">
        <v>22.3</v>
      </c>
      <c r="N53" s="972">
        <v>16000</v>
      </c>
      <c r="O53" s="973">
        <f t="shared" si="2"/>
        <v>15580.8</v>
      </c>
      <c r="P53" s="976"/>
      <c r="Q53" t="s">
        <v>169</v>
      </c>
      <c r="S53">
        <f>AVERAGE('Sheet1:Sheet31 (2)'!S52)</f>
        <v>13419.354838709678</v>
      </c>
    </row>
    <row r="54" spans="1:19" x14ac:dyDescent="0.2">
      <c r="A54" s="977">
        <v>27</v>
      </c>
      <c r="B54" s="978">
        <v>6.3</v>
      </c>
      <c r="C54" s="979">
        <v>6.45</v>
      </c>
      <c r="D54" s="980">
        <v>16000</v>
      </c>
      <c r="E54" s="981">
        <f t="shared" si="0"/>
        <v>15580.8</v>
      </c>
      <c r="F54" s="982">
        <v>59</v>
      </c>
      <c r="G54" s="978">
        <v>14.3</v>
      </c>
      <c r="H54" s="983">
        <v>14.45</v>
      </c>
      <c r="I54" s="980">
        <v>16000</v>
      </c>
      <c r="J54" s="981">
        <f t="shared" si="1"/>
        <v>15580.8</v>
      </c>
      <c r="K54" s="982">
        <v>91</v>
      </c>
      <c r="L54" s="983">
        <v>22.3</v>
      </c>
      <c r="M54" s="978">
        <v>22.45</v>
      </c>
      <c r="N54" s="980">
        <v>16000</v>
      </c>
      <c r="O54" s="981">
        <f t="shared" si="2"/>
        <v>15580.8</v>
      </c>
      <c r="P54" s="984"/>
    </row>
    <row r="55" spans="1:19" x14ac:dyDescent="0.2">
      <c r="A55" s="985">
        <v>28</v>
      </c>
      <c r="B55" s="986">
        <v>6.45</v>
      </c>
      <c r="C55" s="987">
        <v>7</v>
      </c>
      <c r="D55" s="988">
        <v>16000</v>
      </c>
      <c r="E55" s="989">
        <f t="shared" si="0"/>
        <v>15580.8</v>
      </c>
      <c r="F55" s="990">
        <v>60</v>
      </c>
      <c r="G55" s="991">
        <v>14.45</v>
      </c>
      <c r="H55" s="991">
        <v>15</v>
      </c>
      <c r="I55" s="988">
        <v>16000</v>
      </c>
      <c r="J55" s="989">
        <f t="shared" si="1"/>
        <v>15580.8</v>
      </c>
      <c r="K55" s="990">
        <v>92</v>
      </c>
      <c r="L55" s="987">
        <v>22.45</v>
      </c>
      <c r="M55" s="991">
        <v>23</v>
      </c>
      <c r="N55" s="988">
        <v>16000</v>
      </c>
      <c r="O55" s="989">
        <f t="shared" si="2"/>
        <v>15580.8</v>
      </c>
      <c r="P55" s="992"/>
    </row>
    <row r="56" spans="1:19" x14ac:dyDescent="0.2">
      <c r="A56" s="993">
        <v>29</v>
      </c>
      <c r="B56" s="994">
        <v>7</v>
      </c>
      <c r="C56" s="995">
        <v>7.15</v>
      </c>
      <c r="D56" s="996">
        <v>16000</v>
      </c>
      <c r="E56" s="997">
        <f t="shared" si="0"/>
        <v>15580.8</v>
      </c>
      <c r="F56" s="998">
        <v>61</v>
      </c>
      <c r="G56" s="994">
        <v>15</v>
      </c>
      <c r="H56" s="994">
        <v>15.15</v>
      </c>
      <c r="I56" s="996">
        <v>16000</v>
      </c>
      <c r="J56" s="997">
        <f t="shared" si="1"/>
        <v>15580.8</v>
      </c>
      <c r="K56" s="998">
        <v>93</v>
      </c>
      <c r="L56" s="999">
        <v>23</v>
      </c>
      <c r="M56" s="994">
        <v>23.15</v>
      </c>
      <c r="N56" s="996">
        <v>16000</v>
      </c>
      <c r="O56" s="997">
        <f t="shared" si="2"/>
        <v>15580.8</v>
      </c>
      <c r="P56" s="1000"/>
    </row>
    <row r="57" spans="1:19" x14ac:dyDescent="0.2">
      <c r="A57" s="1001">
        <v>30</v>
      </c>
      <c r="B57" s="1002">
        <v>7.15</v>
      </c>
      <c r="C57" s="1003">
        <v>7.3</v>
      </c>
      <c r="D57" s="1004">
        <v>16000</v>
      </c>
      <c r="E57" s="1005">
        <f t="shared" si="0"/>
        <v>15580.8</v>
      </c>
      <c r="F57" s="1006">
        <v>62</v>
      </c>
      <c r="G57" s="1007">
        <v>15.15</v>
      </c>
      <c r="H57" s="1007">
        <v>15.3</v>
      </c>
      <c r="I57" s="1004">
        <v>16000</v>
      </c>
      <c r="J57" s="1005">
        <f t="shared" si="1"/>
        <v>15580.8</v>
      </c>
      <c r="K57" s="1006">
        <v>94</v>
      </c>
      <c r="L57" s="1007">
        <v>23.15</v>
      </c>
      <c r="M57" s="1007">
        <v>23.3</v>
      </c>
      <c r="N57" s="1004">
        <v>16000</v>
      </c>
      <c r="O57" s="1005">
        <f t="shared" si="2"/>
        <v>15580.8</v>
      </c>
      <c r="P57" s="1008"/>
    </row>
    <row r="58" spans="1:19" x14ac:dyDescent="0.2">
      <c r="A58" s="1009">
        <v>31</v>
      </c>
      <c r="B58" s="1010">
        <v>7.3</v>
      </c>
      <c r="C58" s="1011">
        <v>7.45</v>
      </c>
      <c r="D58" s="1012">
        <v>16000</v>
      </c>
      <c r="E58" s="1013">
        <f t="shared" si="0"/>
        <v>15580.8</v>
      </c>
      <c r="F58" s="1014">
        <v>63</v>
      </c>
      <c r="G58" s="1010">
        <v>15.3</v>
      </c>
      <c r="H58" s="1010">
        <v>15.45</v>
      </c>
      <c r="I58" s="1012">
        <v>16000</v>
      </c>
      <c r="J58" s="1013">
        <f t="shared" si="1"/>
        <v>15580.8</v>
      </c>
      <c r="K58" s="1014">
        <v>95</v>
      </c>
      <c r="L58" s="1010">
        <v>23.3</v>
      </c>
      <c r="M58" s="1010">
        <v>23.45</v>
      </c>
      <c r="N58" s="1012">
        <v>16000</v>
      </c>
      <c r="O58" s="1013">
        <f t="shared" si="2"/>
        <v>15580.8</v>
      </c>
      <c r="P58" s="1015"/>
    </row>
    <row r="59" spans="1:19" x14ac:dyDescent="0.2">
      <c r="A59" s="1016">
        <v>32</v>
      </c>
      <c r="B59" s="1017">
        <v>7.45</v>
      </c>
      <c r="C59" s="1018">
        <v>8</v>
      </c>
      <c r="D59" s="1019">
        <v>16000</v>
      </c>
      <c r="E59" s="1020">
        <f t="shared" si="0"/>
        <v>15580.8</v>
      </c>
      <c r="F59" s="1021">
        <v>64</v>
      </c>
      <c r="G59" s="1022">
        <v>15.45</v>
      </c>
      <c r="H59" s="1022">
        <v>16</v>
      </c>
      <c r="I59" s="1019">
        <v>16000</v>
      </c>
      <c r="J59" s="1020">
        <f t="shared" si="1"/>
        <v>15580.8</v>
      </c>
      <c r="K59" s="1021">
        <v>96</v>
      </c>
      <c r="L59" s="1022">
        <v>23.45</v>
      </c>
      <c r="M59" s="1022">
        <v>24</v>
      </c>
      <c r="N59" s="1019">
        <v>16000</v>
      </c>
      <c r="O59" s="1020">
        <f t="shared" si="2"/>
        <v>15580.8</v>
      </c>
      <c r="P59" s="1023"/>
    </row>
    <row r="60" spans="1:19" x14ac:dyDescent="0.2">
      <c r="A60" s="1024" t="s">
        <v>27</v>
      </c>
      <c r="B60" s="1025"/>
      <c r="C60" s="1025"/>
      <c r="D60" s="1026">
        <f>SUM(D28:D59)</f>
        <v>512000</v>
      </c>
      <c r="E60" s="1027">
        <f>SUM(E28:E59)</f>
        <v>498585.59999999974</v>
      </c>
      <c r="F60" s="1025"/>
      <c r="G60" s="1025"/>
      <c r="H60" s="1025"/>
      <c r="I60" s="1026">
        <f>SUM(I28:I59)</f>
        <v>512000</v>
      </c>
      <c r="J60" s="1027">
        <f>SUM(J28:J59)</f>
        <v>498585.59999999974</v>
      </c>
      <c r="K60" s="1025"/>
      <c r="L60" s="1025"/>
      <c r="M60" s="1025"/>
      <c r="N60" s="1025">
        <f>SUM(N28:N59)</f>
        <v>512000</v>
      </c>
      <c r="O60" s="1027">
        <f>SUM(O28:O59)</f>
        <v>498585.59999999974</v>
      </c>
      <c r="P60" s="1028"/>
    </row>
    <row r="64" spans="1:19" x14ac:dyDescent="0.2">
      <c r="A64" t="s">
        <v>31</v>
      </c>
      <c r="B64">
        <f>SUM(D60,I60,N60)/(4000*1000)</f>
        <v>0.38400000000000001</v>
      </c>
      <c r="C64">
        <f>ROUNDDOWN(SUM(E60,J60,O60)/(4000*1000),4)</f>
        <v>0.37390000000000001</v>
      </c>
    </row>
    <row r="66" spans="1:16" x14ac:dyDescent="0.2">
      <c r="A66" s="1029"/>
      <c r="B66" s="1030"/>
      <c r="C66" s="1030"/>
      <c r="D66" s="1031"/>
      <c r="E66" s="1030"/>
      <c r="F66" s="1030"/>
      <c r="G66" s="1030"/>
      <c r="H66" s="1030"/>
      <c r="I66" s="1031"/>
      <c r="J66" s="1032"/>
      <c r="K66" s="1030"/>
      <c r="L66" s="1030"/>
      <c r="M66" s="1030"/>
      <c r="N66" s="1030"/>
      <c r="O66" s="1030"/>
      <c r="P66" s="1033"/>
    </row>
    <row r="67" spans="1:16" x14ac:dyDescent="0.2">
      <c r="A67" s="1034" t="s">
        <v>28</v>
      </c>
      <c r="B67" s="1035"/>
      <c r="C67" s="1035"/>
      <c r="D67" s="1036"/>
      <c r="E67" s="1037"/>
      <c r="F67" s="1035"/>
      <c r="G67" s="1035"/>
      <c r="H67" s="1037"/>
      <c r="I67" s="1036"/>
      <c r="J67" s="1038"/>
      <c r="K67" s="1035"/>
      <c r="L67" s="1035"/>
      <c r="M67" s="1035"/>
      <c r="N67" s="1035"/>
      <c r="O67" s="1035"/>
      <c r="P67" s="1039"/>
    </row>
    <row r="68" spans="1:16" x14ac:dyDescent="0.2">
      <c r="A68" s="1040"/>
      <c r="B68" s="1041"/>
      <c r="C68" s="1041"/>
      <c r="D68" s="1041"/>
      <c r="E68" s="1041"/>
      <c r="F68" s="1041"/>
      <c r="G68" s="1041"/>
      <c r="H68" s="1041"/>
      <c r="I68" s="1041"/>
      <c r="J68" s="1041"/>
      <c r="K68" s="1041"/>
      <c r="L68" s="1042"/>
      <c r="M68" s="1042"/>
      <c r="N68" s="1042"/>
      <c r="O68" s="1042"/>
      <c r="P68" s="1043"/>
    </row>
    <row r="69" spans="1:16" x14ac:dyDescent="0.2">
      <c r="A69" s="1044"/>
      <c r="B69" s="1045"/>
      <c r="C69" s="1045"/>
      <c r="D69" s="1046"/>
      <c r="E69" s="1047"/>
      <c r="F69" s="1045"/>
      <c r="G69" s="1045"/>
      <c r="H69" s="1047"/>
      <c r="I69" s="1046"/>
      <c r="J69" s="1048"/>
      <c r="K69" s="1045"/>
      <c r="L69" s="1045"/>
      <c r="M69" s="1045"/>
      <c r="N69" s="1045"/>
      <c r="O69" s="1045"/>
      <c r="P69" s="1049"/>
    </row>
    <row r="70" spans="1:16" x14ac:dyDescent="0.2">
      <c r="A70" s="1050"/>
      <c r="B70" s="1051"/>
      <c r="C70" s="1051"/>
      <c r="D70" s="1052"/>
      <c r="E70" s="1053"/>
      <c r="F70" s="1051"/>
      <c r="G70" s="1051"/>
      <c r="H70" s="1053"/>
      <c r="I70" s="1052"/>
      <c r="J70" s="1051"/>
      <c r="K70" s="1051"/>
      <c r="L70" s="1051"/>
      <c r="M70" s="1051"/>
      <c r="N70" s="1051"/>
      <c r="O70" s="1051"/>
      <c r="P70" s="1054"/>
    </row>
    <row r="71" spans="1:16" x14ac:dyDescent="0.2">
      <c r="A71" s="1055"/>
      <c r="B71" s="1056"/>
      <c r="C71" s="1056"/>
      <c r="D71" s="1057"/>
      <c r="E71" s="1058"/>
      <c r="F71" s="1056"/>
      <c r="G71" s="1056"/>
      <c r="H71" s="1058"/>
      <c r="I71" s="1057"/>
      <c r="J71" s="1056"/>
      <c r="K71" s="1056"/>
      <c r="L71" s="1056"/>
      <c r="M71" s="1056"/>
      <c r="N71" s="1056"/>
      <c r="O71" s="1056"/>
      <c r="P71" s="1059"/>
    </row>
    <row r="72" spans="1:16" x14ac:dyDescent="0.2">
      <c r="A72" s="1060"/>
      <c r="B72" s="1061"/>
      <c r="C72" s="1061"/>
      <c r="D72" s="1062"/>
      <c r="E72" s="1063"/>
      <c r="F72" s="1061"/>
      <c r="G72" s="1061"/>
      <c r="H72" s="1063"/>
      <c r="I72" s="1062"/>
      <c r="J72" s="1061"/>
      <c r="K72" s="1061"/>
      <c r="L72" s="1061"/>
      <c r="M72" s="1061" t="s">
        <v>29</v>
      </c>
      <c r="N72" s="1061"/>
      <c r="O72" s="1061"/>
      <c r="P72" s="1064"/>
    </row>
    <row r="73" spans="1:16" x14ac:dyDescent="0.2">
      <c r="A73" s="1065"/>
      <c r="B73" s="1066"/>
      <c r="C73" s="1066"/>
      <c r="D73" s="1067"/>
      <c r="E73" s="1068"/>
      <c r="F73" s="1066"/>
      <c r="G73" s="1066"/>
      <c r="H73" s="1068"/>
      <c r="I73" s="1067"/>
      <c r="J73" s="1066"/>
      <c r="K73" s="1066"/>
      <c r="L73" s="1066"/>
      <c r="M73" s="1066" t="s">
        <v>30</v>
      </c>
      <c r="N73" s="1066"/>
      <c r="O73" s="1066"/>
      <c r="P73" s="1069"/>
    </row>
    <row r="74" spans="1:16" ht="15.75" x14ac:dyDescent="0.25">
      <c r="E74" s="1070"/>
      <c r="H74" s="1070"/>
    </row>
    <row r="75" spans="1:16" ht="15.75" x14ac:dyDescent="0.25">
      <c r="C75" s="1071"/>
      <c r="E75" s="1072"/>
      <c r="H75" s="1072"/>
    </row>
    <row r="76" spans="1:16" ht="15.75" x14ac:dyDescent="0.25">
      <c r="E76" s="1073"/>
      <c r="H76" s="1073"/>
    </row>
    <row r="77" spans="1:16" ht="15.75" x14ac:dyDescent="0.25">
      <c r="E77" s="1074"/>
      <c r="H77" s="1074"/>
    </row>
    <row r="78" spans="1:16" ht="15.75" x14ac:dyDescent="0.25">
      <c r="E78" s="1075"/>
      <c r="H78" s="1075"/>
    </row>
    <row r="79" spans="1:16" ht="15.75" x14ac:dyDescent="0.25">
      <c r="E79" s="1076"/>
      <c r="H79" s="1076"/>
    </row>
    <row r="80" spans="1:16" ht="15.75" x14ac:dyDescent="0.25">
      <c r="E80" s="1077"/>
      <c r="H80" s="1077"/>
    </row>
    <row r="81" spans="5:13" ht="15.75" x14ac:dyDescent="0.25">
      <c r="E81" s="1078"/>
      <c r="H81" s="1078"/>
    </row>
    <row r="82" spans="5:13" ht="15.75" x14ac:dyDescent="0.25">
      <c r="E82" s="1079"/>
      <c r="H82" s="1079"/>
    </row>
    <row r="83" spans="5:13" ht="15.75" x14ac:dyDescent="0.25">
      <c r="E83" s="1080"/>
      <c r="H83" s="1080"/>
    </row>
    <row r="84" spans="5:13" ht="15.75" x14ac:dyDescent="0.25">
      <c r="E84" s="1081"/>
      <c r="H84" s="1081"/>
    </row>
    <row r="85" spans="5:13" ht="15.75" x14ac:dyDescent="0.25">
      <c r="E85" s="1082"/>
      <c r="H85" s="1082"/>
    </row>
    <row r="86" spans="5:13" ht="15.75" x14ac:dyDescent="0.25">
      <c r="E86" s="1083"/>
      <c r="H86" s="1083"/>
    </row>
    <row r="87" spans="5:13" ht="15.75" x14ac:dyDescent="0.25">
      <c r="E87" s="1084"/>
      <c r="H87" s="1084"/>
    </row>
    <row r="88" spans="5:13" ht="15.75" x14ac:dyDescent="0.25">
      <c r="E88" s="1085"/>
      <c r="H88" s="1085"/>
    </row>
    <row r="89" spans="5:13" ht="15.75" x14ac:dyDescent="0.25">
      <c r="E89" s="1086"/>
      <c r="H89" s="1086"/>
    </row>
    <row r="90" spans="5:13" ht="15.75" x14ac:dyDescent="0.25">
      <c r="E90" s="1087"/>
      <c r="H90" s="1087"/>
    </row>
    <row r="91" spans="5:13" ht="15.75" x14ac:dyDescent="0.25">
      <c r="E91" s="1088"/>
      <c r="H91" s="1088"/>
    </row>
    <row r="92" spans="5:13" ht="15.75" x14ac:dyDescent="0.25">
      <c r="E92" s="1089"/>
      <c r="H92" s="1089"/>
    </row>
    <row r="93" spans="5:13" ht="15.75" x14ac:dyDescent="0.25">
      <c r="E93" s="1090"/>
      <c r="H93" s="1090"/>
    </row>
    <row r="94" spans="5:13" ht="15.75" x14ac:dyDescent="0.25">
      <c r="E94" s="1091"/>
      <c r="H94" s="1091"/>
    </row>
    <row r="95" spans="5:13" ht="15.75" x14ac:dyDescent="0.25">
      <c r="E95" s="1092"/>
      <c r="H95" s="1092"/>
    </row>
    <row r="96" spans="5:13" ht="15.75" x14ac:dyDescent="0.25">
      <c r="E96" s="1093"/>
      <c r="H96" s="1093"/>
      <c r="M96" s="1094" t="s">
        <v>8</v>
      </c>
    </row>
    <row r="97" spans="5:14" ht="15.75" x14ac:dyDescent="0.25">
      <c r="E97" s="1095"/>
      <c r="H97" s="1095"/>
    </row>
    <row r="98" spans="5:14" ht="15.75" x14ac:dyDescent="0.25">
      <c r="E98" s="1096"/>
      <c r="H98" s="1096"/>
    </row>
    <row r="99" spans="5:14" ht="15.75" x14ac:dyDescent="0.25">
      <c r="E99" s="1097"/>
      <c r="H99" s="1097"/>
    </row>
    <row r="101" spans="5:14" x14ac:dyDescent="0.2">
      <c r="N101" s="1098"/>
    </row>
    <row r="126" spans="4:4" x14ac:dyDescent="0.2">
      <c r="D126" s="1099"/>
    </row>
  </sheetData>
  <mergeCells count="1">
    <mergeCell ref="Q27:R27"/>
  </mergeCell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4748"/>
      <c r="B1" s="4749"/>
      <c r="C1" s="4749"/>
      <c r="D1" s="4750"/>
      <c r="E1" s="4749"/>
      <c r="F1" s="4749"/>
      <c r="G1" s="4749"/>
      <c r="H1" s="4749"/>
      <c r="I1" s="4750"/>
      <c r="J1" s="4749"/>
      <c r="K1" s="4749"/>
      <c r="L1" s="4749"/>
      <c r="M1" s="4749"/>
      <c r="N1" s="4749"/>
      <c r="O1" s="4749"/>
      <c r="P1" s="4751"/>
    </row>
    <row r="2" spans="1:16" ht="12.75" customHeight="1" x14ac:dyDescent="0.2">
      <c r="A2" s="4752" t="s">
        <v>0</v>
      </c>
      <c r="B2" s="4753"/>
      <c r="C2" s="4753"/>
      <c r="D2" s="4753"/>
      <c r="E2" s="4753"/>
      <c r="F2" s="4753"/>
      <c r="G2" s="4753"/>
      <c r="H2" s="4753"/>
      <c r="I2" s="4753"/>
      <c r="J2" s="4753"/>
      <c r="K2" s="4753"/>
      <c r="L2" s="4753"/>
      <c r="M2" s="4753"/>
      <c r="N2" s="4753"/>
      <c r="O2" s="4753"/>
      <c r="P2" s="4754"/>
    </row>
    <row r="3" spans="1:16" ht="12.75" customHeight="1" x14ac:dyDescent="0.2">
      <c r="A3" s="4755"/>
      <c r="B3" s="4756"/>
      <c r="C3" s="4756"/>
      <c r="D3" s="4756"/>
      <c r="E3" s="4756"/>
      <c r="F3" s="4756"/>
      <c r="G3" s="4756"/>
      <c r="H3" s="4756"/>
      <c r="I3" s="4756"/>
      <c r="J3" s="4756"/>
      <c r="K3" s="4756"/>
      <c r="L3" s="4756"/>
      <c r="M3" s="4756"/>
      <c r="N3" s="4756"/>
      <c r="O3" s="4756"/>
      <c r="P3" s="4757"/>
    </row>
    <row r="4" spans="1:16" ht="12.75" customHeight="1" x14ac:dyDescent="0.2">
      <c r="A4" s="4758" t="s">
        <v>64</v>
      </c>
      <c r="B4" s="4759"/>
      <c r="C4" s="4759"/>
      <c r="D4" s="4759"/>
      <c r="E4" s="4759"/>
      <c r="F4" s="4759"/>
      <c r="G4" s="4759"/>
      <c r="H4" s="4759"/>
      <c r="I4" s="4759"/>
      <c r="J4" s="4760"/>
      <c r="K4" s="4761"/>
      <c r="L4" s="4761"/>
      <c r="M4" s="4761"/>
      <c r="N4" s="4761"/>
      <c r="O4" s="4761"/>
      <c r="P4" s="4762"/>
    </row>
    <row r="5" spans="1:16" ht="12.75" customHeight="1" x14ac:dyDescent="0.2">
      <c r="A5" s="4763"/>
      <c r="B5" s="4764"/>
      <c r="C5" s="4764"/>
      <c r="D5" s="4765"/>
      <c r="E5" s="4764"/>
      <c r="F5" s="4764"/>
      <c r="G5" s="4764"/>
      <c r="H5" s="4764"/>
      <c r="I5" s="4765"/>
      <c r="J5" s="4764"/>
      <c r="K5" s="4764"/>
      <c r="L5" s="4764"/>
      <c r="M5" s="4764"/>
      <c r="N5" s="4764"/>
      <c r="O5" s="4764"/>
      <c r="P5" s="4766"/>
    </row>
    <row r="6" spans="1:16" ht="12.75" customHeight="1" x14ac:dyDescent="0.2">
      <c r="A6" s="4767" t="s">
        <v>2</v>
      </c>
      <c r="B6" s="4768"/>
      <c r="C6" s="4768"/>
      <c r="D6" s="4769"/>
      <c r="E6" s="4768"/>
      <c r="F6" s="4768"/>
      <c r="G6" s="4768"/>
      <c r="H6" s="4768"/>
      <c r="I6" s="4769"/>
      <c r="J6" s="4768"/>
      <c r="K6" s="4768"/>
      <c r="L6" s="4768"/>
      <c r="M6" s="4768"/>
      <c r="N6" s="4768"/>
      <c r="O6" s="4768"/>
      <c r="P6" s="4770"/>
    </row>
    <row r="7" spans="1:16" ht="12.75" customHeight="1" x14ac:dyDescent="0.2">
      <c r="A7" s="4771" t="s">
        <v>3</v>
      </c>
      <c r="B7" s="4772"/>
      <c r="C7" s="4772"/>
      <c r="D7" s="4773"/>
      <c r="E7" s="4772"/>
      <c r="F7" s="4772"/>
      <c r="G7" s="4772"/>
      <c r="H7" s="4772"/>
      <c r="I7" s="4773"/>
      <c r="J7" s="4772"/>
      <c r="K7" s="4772"/>
      <c r="L7" s="4772"/>
      <c r="M7" s="4772"/>
      <c r="N7" s="4772"/>
      <c r="O7" s="4772"/>
      <c r="P7" s="4774"/>
    </row>
    <row r="8" spans="1:16" ht="12.75" customHeight="1" x14ac:dyDescent="0.2">
      <c r="A8" s="4775" t="s">
        <v>4</v>
      </c>
      <c r="B8" s="4776"/>
      <c r="C8" s="4776"/>
      <c r="D8" s="4777"/>
      <c r="E8" s="4776"/>
      <c r="F8" s="4776"/>
      <c r="G8" s="4776"/>
      <c r="H8" s="4776"/>
      <c r="I8" s="4777"/>
      <c r="J8" s="4776"/>
      <c r="K8" s="4776"/>
      <c r="L8" s="4776"/>
      <c r="M8" s="4776"/>
      <c r="N8" s="4776"/>
      <c r="O8" s="4776"/>
      <c r="P8" s="4778"/>
    </row>
    <row r="9" spans="1:16" ht="12.75" customHeight="1" x14ac:dyDescent="0.2">
      <c r="A9" s="4779" t="s">
        <v>5</v>
      </c>
      <c r="B9" s="4780"/>
      <c r="C9" s="4780"/>
      <c r="D9" s="4781"/>
      <c r="E9" s="4780"/>
      <c r="F9" s="4780"/>
      <c r="G9" s="4780"/>
      <c r="H9" s="4780"/>
      <c r="I9" s="4781"/>
      <c r="J9" s="4780"/>
      <c r="K9" s="4780"/>
      <c r="L9" s="4780"/>
      <c r="M9" s="4780"/>
      <c r="N9" s="4780"/>
      <c r="O9" s="4780"/>
      <c r="P9" s="4782"/>
    </row>
    <row r="10" spans="1:16" ht="12.75" customHeight="1" x14ac:dyDescent="0.2">
      <c r="A10" s="4783" t="s">
        <v>6</v>
      </c>
      <c r="B10" s="4784"/>
      <c r="C10" s="4784"/>
      <c r="D10" s="4785"/>
      <c r="E10" s="4784"/>
      <c r="F10" s="4784"/>
      <c r="G10" s="4784"/>
      <c r="H10" s="4784"/>
      <c r="I10" s="4785"/>
      <c r="J10" s="4784"/>
      <c r="K10" s="4784"/>
      <c r="L10" s="4784"/>
      <c r="M10" s="4784"/>
      <c r="N10" s="4784"/>
      <c r="O10" s="4784"/>
      <c r="P10" s="4786"/>
    </row>
    <row r="11" spans="1:16" ht="12.75" customHeight="1" x14ac:dyDescent="0.2">
      <c r="A11" s="4787"/>
      <c r="B11" s="4788"/>
      <c r="C11" s="4788"/>
      <c r="D11" s="4789"/>
      <c r="E11" s="4788"/>
      <c r="F11" s="4788"/>
      <c r="G11" s="4790"/>
      <c r="H11" s="4788"/>
      <c r="I11" s="4789"/>
      <c r="J11" s="4788"/>
      <c r="K11" s="4788"/>
      <c r="L11" s="4788"/>
      <c r="M11" s="4788"/>
      <c r="N11" s="4788"/>
      <c r="O11" s="4788"/>
      <c r="P11" s="4791"/>
    </row>
    <row r="12" spans="1:16" ht="12.75" customHeight="1" x14ac:dyDescent="0.2">
      <c r="A12" s="4792" t="s">
        <v>65</v>
      </c>
      <c r="B12" s="4793"/>
      <c r="C12" s="4793"/>
      <c r="D12" s="4794"/>
      <c r="E12" s="4793" t="s">
        <v>8</v>
      </c>
      <c r="F12" s="4793"/>
      <c r="G12" s="4793"/>
      <c r="H12" s="4793"/>
      <c r="I12" s="4794"/>
      <c r="J12" s="4793"/>
      <c r="K12" s="4793"/>
      <c r="L12" s="4793"/>
      <c r="M12" s="4793"/>
      <c r="N12" s="4795" t="s">
        <v>66</v>
      </c>
      <c r="O12" s="4793"/>
      <c r="P12" s="4796"/>
    </row>
    <row r="13" spans="1:16" ht="12.75" customHeight="1" x14ac:dyDescent="0.2">
      <c r="A13" s="4797"/>
      <c r="B13" s="4798"/>
      <c r="C13" s="4798"/>
      <c r="D13" s="4799"/>
      <c r="E13" s="4798"/>
      <c r="F13" s="4798"/>
      <c r="G13" s="4798"/>
      <c r="H13" s="4798"/>
      <c r="I13" s="4799"/>
      <c r="J13" s="4798"/>
      <c r="K13" s="4798"/>
      <c r="L13" s="4798"/>
      <c r="M13" s="4798"/>
      <c r="N13" s="4798"/>
      <c r="O13" s="4798"/>
      <c r="P13" s="4800"/>
    </row>
    <row r="14" spans="1:16" ht="12.75" customHeight="1" x14ac:dyDescent="0.2">
      <c r="A14" s="4801" t="s">
        <v>10</v>
      </c>
      <c r="B14" s="4802"/>
      <c r="C14" s="4802"/>
      <c r="D14" s="4803"/>
      <c r="E14" s="4802"/>
      <c r="F14" s="4802"/>
      <c r="G14" s="4802"/>
      <c r="H14" s="4802"/>
      <c r="I14" s="4803"/>
      <c r="J14" s="4802"/>
      <c r="K14" s="4802"/>
      <c r="L14" s="4802"/>
      <c r="M14" s="4802"/>
      <c r="N14" s="4804"/>
      <c r="O14" s="4805"/>
      <c r="P14" s="4806"/>
    </row>
    <row r="15" spans="1:16" ht="12.75" customHeight="1" x14ac:dyDescent="0.2">
      <c r="A15" s="4807"/>
      <c r="B15" s="4808"/>
      <c r="C15" s="4808"/>
      <c r="D15" s="4809"/>
      <c r="E15" s="4808"/>
      <c r="F15" s="4808"/>
      <c r="G15" s="4808"/>
      <c r="H15" s="4808"/>
      <c r="I15" s="4809"/>
      <c r="J15" s="4808"/>
      <c r="K15" s="4808"/>
      <c r="L15" s="4808"/>
      <c r="M15" s="4808"/>
      <c r="N15" s="4810" t="s">
        <v>11</v>
      </c>
      <c r="O15" s="4811" t="s">
        <v>12</v>
      </c>
      <c r="P15" s="4812"/>
    </row>
    <row r="16" spans="1:16" ht="12.75" customHeight="1" x14ac:dyDescent="0.2">
      <c r="A16" s="4813" t="s">
        <v>13</v>
      </c>
      <c r="B16" s="4814"/>
      <c r="C16" s="4814"/>
      <c r="D16" s="4815"/>
      <c r="E16" s="4814"/>
      <c r="F16" s="4814"/>
      <c r="G16" s="4814"/>
      <c r="H16" s="4814"/>
      <c r="I16" s="4815"/>
      <c r="J16" s="4814"/>
      <c r="K16" s="4814"/>
      <c r="L16" s="4814"/>
      <c r="M16" s="4814"/>
      <c r="N16" s="4816"/>
      <c r="O16" s="4817"/>
      <c r="P16" s="4817"/>
    </row>
    <row r="17" spans="1:47" ht="12.75" customHeight="1" x14ac:dyDescent="0.2">
      <c r="A17" s="4818" t="s">
        <v>14</v>
      </c>
      <c r="B17" s="4819"/>
      <c r="C17" s="4819"/>
      <c r="D17" s="4820"/>
      <c r="E17" s="4819"/>
      <c r="F17" s="4819"/>
      <c r="G17" s="4819"/>
      <c r="H17" s="4819"/>
      <c r="I17" s="4820"/>
      <c r="J17" s="4819"/>
      <c r="K17" s="4819"/>
      <c r="L17" s="4819"/>
      <c r="M17" s="4819"/>
      <c r="N17" s="4821" t="s">
        <v>15</v>
      </c>
      <c r="O17" s="4822" t="s">
        <v>16</v>
      </c>
      <c r="P17" s="4823"/>
    </row>
    <row r="18" spans="1:47" ht="12.75" customHeight="1" x14ac:dyDescent="0.2">
      <c r="A18" s="4824"/>
      <c r="B18" s="4825"/>
      <c r="C18" s="4825"/>
      <c r="D18" s="4826"/>
      <c r="E18" s="4825"/>
      <c r="F18" s="4825"/>
      <c r="G18" s="4825"/>
      <c r="H18" s="4825"/>
      <c r="I18" s="4826"/>
      <c r="J18" s="4825"/>
      <c r="K18" s="4825"/>
      <c r="L18" s="4825"/>
      <c r="M18" s="4825"/>
      <c r="N18" s="4827"/>
      <c r="O18" s="4828"/>
      <c r="P18" s="4829" t="s">
        <v>8</v>
      </c>
    </row>
    <row r="19" spans="1:47" ht="12.75" customHeight="1" x14ac:dyDescent="0.2">
      <c r="A19" s="4830"/>
      <c r="B19" s="4831"/>
      <c r="C19" s="4831"/>
      <c r="D19" s="4832"/>
      <c r="E19" s="4831"/>
      <c r="F19" s="4831"/>
      <c r="G19" s="4831"/>
      <c r="H19" s="4831"/>
      <c r="I19" s="4832"/>
      <c r="J19" s="4831"/>
      <c r="K19" s="4833"/>
      <c r="L19" s="4831" t="s">
        <v>17</v>
      </c>
      <c r="M19" s="4831"/>
      <c r="N19" s="4834"/>
      <c r="O19" s="4835"/>
      <c r="P19" s="4836"/>
      <c r="AU19" s="4837"/>
    </row>
    <row r="20" spans="1:47" ht="12.75" customHeight="1" x14ac:dyDescent="0.2">
      <c r="A20" s="4838"/>
      <c r="B20" s="4839"/>
      <c r="C20" s="4839"/>
      <c r="D20" s="4840"/>
      <c r="E20" s="4839"/>
      <c r="F20" s="4839"/>
      <c r="G20" s="4839"/>
      <c r="H20" s="4839"/>
      <c r="I20" s="4840"/>
      <c r="J20" s="4839"/>
      <c r="K20" s="4839"/>
      <c r="L20" s="4839"/>
      <c r="M20" s="4839"/>
      <c r="N20" s="4841"/>
      <c r="O20" s="4842"/>
      <c r="P20" s="4843"/>
    </row>
    <row r="21" spans="1:47" ht="12.75" customHeight="1" x14ac:dyDescent="0.2">
      <c r="A21" s="4844"/>
      <c r="B21" s="4845"/>
      <c r="C21" s="4846"/>
      <c r="D21" s="4846"/>
      <c r="E21" s="4845"/>
      <c r="F21" s="4845"/>
      <c r="G21" s="4845"/>
      <c r="H21" s="4845" t="s">
        <v>8</v>
      </c>
      <c r="I21" s="4847"/>
      <c r="J21" s="4845"/>
      <c r="K21" s="4845"/>
      <c r="L21" s="4845"/>
      <c r="M21" s="4845"/>
      <c r="N21" s="4848"/>
      <c r="O21" s="4849"/>
      <c r="P21" s="4850"/>
    </row>
    <row r="22" spans="1:47" ht="12.75" customHeight="1" x14ac:dyDescent="0.2">
      <c r="A22" s="4851"/>
      <c r="B22" s="4852"/>
      <c r="C22" s="4852"/>
      <c r="D22" s="4853"/>
      <c r="E22" s="4852"/>
      <c r="F22" s="4852"/>
      <c r="G22" s="4852"/>
      <c r="H22" s="4852"/>
      <c r="I22" s="4853"/>
      <c r="J22" s="4852"/>
      <c r="K22" s="4852"/>
      <c r="L22" s="4852"/>
      <c r="M22" s="4852"/>
      <c r="N22" s="4852"/>
      <c r="O22" s="4852"/>
      <c r="P22" s="4854"/>
    </row>
    <row r="23" spans="1:47" ht="12.75" customHeight="1" x14ac:dyDescent="0.2">
      <c r="A23" s="4855" t="s">
        <v>18</v>
      </c>
      <c r="B23" s="4856"/>
      <c r="C23" s="4856"/>
      <c r="D23" s="4857"/>
      <c r="E23" s="4858" t="s">
        <v>19</v>
      </c>
      <c r="F23" s="4858"/>
      <c r="G23" s="4858"/>
      <c r="H23" s="4858"/>
      <c r="I23" s="4858"/>
      <c r="J23" s="4858"/>
      <c r="K23" s="4858"/>
      <c r="L23" s="4858"/>
      <c r="M23" s="4856"/>
      <c r="N23" s="4856"/>
      <c r="O23" s="4856"/>
      <c r="P23" s="4859"/>
    </row>
    <row r="24" spans="1:47" ht="15.75" x14ac:dyDescent="0.25">
      <c r="A24" s="4860"/>
      <c r="B24" s="4861"/>
      <c r="C24" s="4861"/>
      <c r="D24" s="4862"/>
      <c r="E24" s="4863" t="s">
        <v>20</v>
      </c>
      <c r="F24" s="4863"/>
      <c r="G24" s="4863"/>
      <c r="H24" s="4863"/>
      <c r="I24" s="4863"/>
      <c r="J24" s="4863"/>
      <c r="K24" s="4863"/>
      <c r="L24" s="4863"/>
      <c r="M24" s="4861"/>
      <c r="N24" s="4861"/>
      <c r="O24" s="4861"/>
      <c r="P24" s="4864"/>
    </row>
    <row r="25" spans="1:47" ht="12.75" customHeight="1" x14ac:dyDescent="0.2">
      <c r="A25" s="4865"/>
      <c r="B25" s="4866" t="s">
        <v>21</v>
      </c>
      <c r="C25" s="4867"/>
      <c r="D25" s="4867"/>
      <c r="E25" s="4867"/>
      <c r="F25" s="4867"/>
      <c r="G25" s="4867"/>
      <c r="H25" s="4867"/>
      <c r="I25" s="4867"/>
      <c r="J25" s="4867"/>
      <c r="K25" s="4867"/>
      <c r="L25" s="4867"/>
      <c r="M25" s="4867"/>
      <c r="N25" s="4867"/>
      <c r="O25" s="4868"/>
      <c r="P25" s="4869"/>
    </row>
    <row r="26" spans="1:47" ht="12.75" customHeight="1" x14ac:dyDescent="0.2">
      <c r="A26" s="4870" t="s">
        <v>22</v>
      </c>
      <c r="B26" s="4871" t="s">
        <v>23</v>
      </c>
      <c r="C26" s="4871"/>
      <c r="D26" s="4870" t="s">
        <v>24</v>
      </c>
      <c r="E26" s="4870" t="s">
        <v>25</v>
      </c>
      <c r="F26" s="4870" t="s">
        <v>22</v>
      </c>
      <c r="G26" s="4871" t="s">
        <v>23</v>
      </c>
      <c r="H26" s="4871"/>
      <c r="I26" s="4870" t="s">
        <v>24</v>
      </c>
      <c r="J26" s="4870" t="s">
        <v>25</v>
      </c>
      <c r="K26" s="4870" t="s">
        <v>22</v>
      </c>
      <c r="L26" s="4871" t="s">
        <v>23</v>
      </c>
      <c r="M26" s="4871"/>
      <c r="N26" s="4872" t="s">
        <v>24</v>
      </c>
      <c r="O26" s="4870" t="s">
        <v>25</v>
      </c>
      <c r="P26" s="4873"/>
    </row>
    <row r="27" spans="1:47" ht="12.75" customHeight="1" x14ac:dyDescent="0.2">
      <c r="A27" s="4874"/>
      <c r="B27" s="4875" t="s">
        <v>26</v>
      </c>
      <c r="C27" s="4875" t="s">
        <v>2</v>
      </c>
      <c r="D27" s="4874"/>
      <c r="E27" s="4874"/>
      <c r="F27" s="4874"/>
      <c r="G27" s="4875" t="s">
        <v>26</v>
      </c>
      <c r="H27" s="4875" t="s">
        <v>2</v>
      </c>
      <c r="I27" s="4874"/>
      <c r="J27" s="4874"/>
      <c r="K27" s="4874"/>
      <c r="L27" s="4875" t="s">
        <v>26</v>
      </c>
      <c r="M27" s="4875" t="s">
        <v>2</v>
      </c>
      <c r="N27" s="4876"/>
      <c r="O27" s="4874"/>
      <c r="P27" s="4877"/>
      <c r="Q27" s="37" t="s">
        <v>166</v>
      </c>
      <c r="R27" s="38"/>
      <c r="S27" t="s">
        <v>167</v>
      </c>
    </row>
    <row r="28" spans="1:47" ht="12.75" customHeight="1" x14ac:dyDescent="0.2">
      <c r="A28" s="4878">
        <v>1</v>
      </c>
      <c r="B28" s="4879">
        <v>0</v>
      </c>
      <c r="C28" s="4880">
        <v>0.15</v>
      </c>
      <c r="D28" s="4881">
        <v>16000</v>
      </c>
      <c r="E28" s="4882">
        <f t="shared" ref="E28:E59" si="0">D28*(100-2.62)/100</f>
        <v>15580.8</v>
      </c>
      <c r="F28" s="4883">
        <v>33</v>
      </c>
      <c r="G28" s="4884">
        <v>8</v>
      </c>
      <c r="H28" s="4884">
        <v>8.15</v>
      </c>
      <c r="I28" s="4881">
        <v>16000</v>
      </c>
      <c r="J28" s="4882">
        <f t="shared" ref="J28:J59" si="1">I28*(100-2.62)/100</f>
        <v>15580.8</v>
      </c>
      <c r="K28" s="4883">
        <v>65</v>
      </c>
      <c r="L28" s="4884">
        <v>16</v>
      </c>
      <c r="M28" s="4884">
        <v>16.149999999999999</v>
      </c>
      <c r="N28" s="4881">
        <v>16000</v>
      </c>
      <c r="O28" s="4882">
        <f t="shared" ref="O28:O59" si="2">N28*(100-2.62)/100</f>
        <v>15580.8</v>
      </c>
      <c r="P28" s="4885"/>
      <c r="Q28" s="9764">
        <v>0</v>
      </c>
      <c r="R28" s="10692">
        <v>0.15</v>
      </c>
      <c r="S28" s="12">
        <f>AVERAGE(D28:D31)</f>
        <v>16000</v>
      </c>
    </row>
    <row r="29" spans="1:47" ht="12.75" customHeight="1" x14ac:dyDescent="0.2">
      <c r="A29" s="4886">
        <v>2</v>
      </c>
      <c r="B29" s="4886">
        <v>0.15</v>
      </c>
      <c r="C29" s="4887">
        <v>0.3</v>
      </c>
      <c r="D29" s="4888">
        <v>16000</v>
      </c>
      <c r="E29" s="4889">
        <f t="shared" si="0"/>
        <v>15580.8</v>
      </c>
      <c r="F29" s="4890">
        <v>34</v>
      </c>
      <c r="G29" s="4891">
        <v>8.15</v>
      </c>
      <c r="H29" s="4891">
        <v>8.3000000000000007</v>
      </c>
      <c r="I29" s="4888">
        <v>16000</v>
      </c>
      <c r="J29" s="4889">
        <f t="shared" si="1"/>
        <v>15580.8</v>
      </c>
      <c r="K29" s="4890">
        <v>66</v>
      </c>
      <c r="L29" s="4891">
        <v>16.149999999999999</v>
      </c>
      <c r="M29" s="4891">
        <v>16.3</v>
      </c>
      <c r="N29" s="4888">
        <v>16000</v>
      </c>
      <c r="O29" s="4889">
        <f t="shared" si="2"/>
        <v>15580.8</v>
      </c>
      <c r="P29" s="4892"/>
      <c r="Q29" s="10696">
        <v>1</v>
      </c>
      <c r="R29" s="10692">
        <v>1.1499999999999999</v>
      </c>
      <c r="S29" s="12">
        <f>AVERAGE(D32:D35)</f>
        <v>16000</v>
      </c>
    </row>
    <row r="30" spans="1:47" ht="12.75" customHeight="1" x14ac:dyDescent="0.2">
      <c r="A30" s="4893">
        <v>3</v>
      </c>
      <c r="B30" s="4894">
        <v>0.3</v>
      </c>
      <c r="C30" s="4895">
        <v>0.45</v>
      </c>
      <c r="D30" s="4896">
        <v>16000</v>
      </c>
      <c r="E30" s="4897">
        <f t="shared" si="0"/>
        <v>15580.8</v>
      </c>
      <c r="F30" s="4898">
        <v>35</v>
      </c>
      <c r="G30" s="4899">
        <v>8.3000000000000007</v>
      </c>
      <c r="H30" s="4899">
        <v>8.4499999999999993</v>
      </c>
      <c r="I30" s="4896">
        <v>16000</v>
      </c>
      <c r="J30" s="4897">
        <f t="shared" si="1"/>
        <v>15580.8</v>
      </c>
      <c r="K30" s="4898">
        <v>67</v>
      </c>
      <c r="L30" s="4899">
        <v>16.3</v>
      </c>
      <c r="M30" s="4899">
        <v>16.45</v>
      </c>
      <c r="N30" s="4896">
        <v>16000</v>
      </c>
      <c r="O30" s="4897">
        <f t="shared" si="2"/>
        <v>15580.8</v>
      </c>
      <c r="P30" s="4900"/>
      <c r="Q30" s="10630">
        <v>2</v>
      </c>
      <c r="R30" s="10692">
        <v>2.15</v>
      </c>
      <c r="S30" s="12">
        <f>AVERAGE(D36:D39)</f>
        <v>16000</v>
      </c>
      <c r="V30" s="4901"/>
    </row>
    <row r="31" spans="1:47" ht="12.75" customHeight="1" x14ac:dyDescent="0.2">
      <c r="A31" s="4902">
        <v>4</v>
      </c>
      <c r="B31" s="4902">
        <v>0.45</v>
      </c>
      <c r="C31" s="4903">
        <v>1</v>
      </c>
      <c r="D31" s="4904">
        <v>16000</v>
      </c>
      <c r="E31" s="4905">
        <f t="shared" si="0"/>
        <v>15580.8</v>
      </c>
      <c r="F31" s="4906">
        <v>36</v>
      </c>
      <c r="G31" s="4903">
        <v>8.4499999999999993</v>
      </c>
      <c r="H31" s="4903">
        <v>9</v>
      </c>
      <c r="I31" s="4904">
        <v>16000</v>
      </c>
      <c r="J31" s="4905">
        <f t="shared" si="1"/>
        <v>15580.8</v>
      </c>
      <c r="K31" s="4906">
        <v>68</v>
      </c>
      <c r="L31" s="4903">
        <v>16.45</v>
      </c>
      <c r="M31" s="4903">
        <v>17</v>
      </c>
      <c r="N31" s="4904">
        <v>16000</v>
      </c>
      <c r="O31" s="4905">
        <f t="shared" si="2"/>
        <v>15580.8</v>
      </c>
      <c r="P31" s="4907"/>
      <c r="Q31" s="10630">
        <v>3</v>
      </c>
      <c r="R31" s="10631">
        <v>3.15</v>
      </c>
      <c r="S31" s="12">
        <f>AVERAGE(D40:D43)</f>
        <v>16000</v>
      </c>
    </row>
    <row r="32" spans="1:47" ht="12.75" customHeight="1" x14ac:dyDescent="0.2">
      <c r="A32" s="4908">
        <v>5</v>
      </c>
      <c r="B32" s="4909">
        <v>1</v>
      </c>
      <c r="C32" s="4910">
        <v>1.1499999999999999</v>
      </c>
      <c r="D32" s="4911">
        <v>16000</v>
      </c>
      <c r="E32" s="4912">
        <f t="shared" si="0"/>
        <v>15580.8</v>
      </c>
      <c r="F32" s="4913">
        <v>37</v>
      </c>
      <c r="G32" s="4909">
        <v>9</v>
      </c>
      <c r="H32" s="4909">
        <v>9.15</v>
      </c>
      <c r="I32" s="4911">
        <v>16000</v>
      </c>
      <c r="J32" s="4912">
        <f t="shared" si="1"/>
        <v>15580.8</v>
      </c>
      <c r="K32" s="4913">
        <v>69</v>
      </c>
      <c r="L32" s="4909">
        <v>17</v>
      </c>
      <c r="M32" s="4909">
        <v>17.149999999999999</v>
      </c>
      <c r="N32" s="4911">
        <v>16000</v>
      </c>
      <c r="O32" s="4912">
        <f t="shared" si="2"/>
        <v>15580.8</v>
      </c>
      <c r="P32" s="4914"/>
      <c r="Q32" s="10630">
        <v>4</v>
      </c>
      <c r="R32" s="10631">
        <v>4.1500000000000004</v>
      </c>
      <c r="S32" s="12">
        <f>AVERAGE(D44:D47)</f>
        <v>16000</v>
      </c>
      <c r="AQ32" s="4911"/>
    </row>
    <row r="33" spans="1:19" ht="12.75" customHeight="1" x14ac:dyDescent="0.2">
      <c r="A33" s="4915">
        <v>6</v>
      </c>
      <c r="B33" s="4916">
        <v>1.1499999999999999</v>
      </c>
      <c r="C33" s="4917">
        <v>1.3</v>
      </c>
      <c r="D33" s="4918">
        <v>16000</v>
      </c>
      <c r="E33" s="4919">
        <f t="shared" si="0"/>
        <v>15580.8</v>
      </c>
      <c r="F33" s="4920">
        <v>38</v>
      </c>
      <c r="G33" s="4917">
        <v>9.15</v>
      </c>
      <c r="H33" s="4917">
        <v>9.3000000000000007</v>
      </c>
      <c r="I33" s="4918">
        <v>16000</v>
      </c>
      <c r="J33" s="4919">
        <f t="shared" si="1"/>
        <v>15580.8</v>
      </c>
      <c r="K33" s="4920">
        <v>70</v>
      </c>
      <c r="L33" s="4917">
        <v>17.149999999999999</v>
      </c>
      <c r="M33" s="4917">
        <v>17.3</v>
      </c>
      <c r="N33" s="4918">
        <v>16000</v>
      </c>
      <c r="O33" s="4919">
        <f t="shared" si="2"/>
        <v>15580.8</v>
      </c>
      <c r="P33" s="4921"/>
      <c r="Q33" s="10696">
        <v>5</v>
      </c>
      <c r="R33" s="10631">
        <v>5.15</v>
      </c>
      <c r="S33" s="12">
        <f>AVERAGE(D48:D51)</f>
        <v>16000</v>
      </c>
    </row>
    <row r="34" spans="1:19" x14ac:dyDescent="0.2">
      <c r="A34" s="4922">
        <v>7</v>
      </c>
      <c r="B34" s="4923">
        <v>1.3</v>
      </c>
      <c r="C34" s="4924">
        <v>1.45</v>
      </c>
      <c r="D34" s="4925">
        <v>16000</v>
      </c>
      <c r="E34" s="4926">
        <f t="shared" si="0"/>
        <v>15580.8</v>
      </c>
      <c r="F34" s="4927">
        <v>39</v>
      </c>
      <c r="G34" s="4928">
        <v>9.3000000000000007</v>
      </c>
      <c r="H34" s="4928">
        <v>9.4499999999999993</v>
      </c>
      <c r="I34" s="4925">
        <v>16000</v>
      </c>
      <c r="J34" s="4926">
        <f t="shared" si="1"/>
        <v>15580.8</v>
      </c>
      <c r="K34" s="4927">
        <v>71</v>
      </c>
      <c r="L34" s="4928">
        <v>17.3</v>
      </c>
      <c r="M34" s="4928">
        <v>17.45</v>
      </c>
      <c r="N34" s="4925">
        <v>16000</v>
      </c>
      <c r="O34" s="4926">
        <f t="shared" si="2"/>
        <v>15580.8</v>
      </c>
      <c r="P34" s="4929"/>
      <c r="Q34" s="10696">
        <v>6</v>
      </c>
      <c r="R34" s="10631">
        <v>6.15</v>
      </c>
      <c r="S34" s="12">
        <f>AVERAGE(D52:D55)</f>
        <v>16000</v>
      </c>
    </row>
    <row r="35" spans="1:19" x14ac:dyDescent="0.2">
      <c r="A35" s="4930">
        <v>8</v>
      </c>
      <c r="B35" s="4930">
        <v>1.45</v>
      </c>
      <c r="C35" s="4931">
        <v>2</v>
      </c>
      <c r="D35" s="4932">
        <v>16000</v>
      </c>
      <c r="E35" s="4933">
        <f t="shared" si="0"/>
        <v>15580.8</v>
      </c>
      <c r="F35" s="4934">
        <v>40</v>
      </c>
      <c r="G35" s="4931">
        <v>9.4499999999999993</v>
      </c>
      <c r="H35" s="4931">
        <v>10</v>
      </c>
      <c r="I35" s="4932">
        <v>16000</v>
      </c>
      <c r="J35" s="4933">
        <f t="shared" si="1"/>
        <v>15580.8</v>
      </c>
      <c r="K35" s="4934">
        <v>72</v>
      </c>
      <c r="L35" s="4935">
        <v>17.45</v>
      </c>
      <c r="M35" s="4931">
        <v>18</v>
      </c>
      <c r="N35" s="4932">
        <v>16000</v>
      </c>
      <c r="O35" s="4933">
        <f t="shared" si="2"/>
        <v>15580.8</v>
      </c>
      <c r="P35" s="4936"/>
      <c r="Q35" s="10696">
        <v>7</v>
      </c>
      <c r="R35" s="10631">
        <v>7.15</v>
      </c>
      <c r="S35" s="12">
        <f>AVERAGE(D56:D59)</f>
        <v>16000</v>
      </c>
    </row>
    <row r="36" spans="1:19" x14ac:dyDescent="0.2">
      <c r="A36" s="4937">
        <v>9</v>
      </c>
      <c r="B36" s="4938">
        <v>2</v>
      </c>
      <c r="C36" s="4939">
        <v>2.15</v>
      </c>
      <c r="D36" s="4940">
        <v>16000</v>
      </c>
      <c r="E36" s="4941">
        <f t="shared" si="0"/>
        <v>15580.8</v>
      </c>
      <c r="F36" s="4942">
        <v>41</v>
      </c>
      <c r="G36" s="4943">
        <v>10</v>
      </c>
      <c r="H36" s="4944">
        <v>10.15</v>
      </c>
      <c r="I36" s="4940">
        <v>16000</v>
      </c>
      <c r="J36" s="4941">
        <f t="shared" si="1"/>
        <v>15580.8</v>
      </c>
      <c r="K36" s="4942">
        <v>73</v>
      </c>
      <c r="L36" s="4944">
        <v>18</v>
      </c>
      <c r="M36" s="4943">
        <v>18.149999999999999</v>
      </c>
      <c r="N36" s="4940">
        <v>16000</v>
      </c>
      <c r="O36" s="4941">
        <f t="shared" si="2"/>
        <v>15580.8</v>
      </c>
      <c r="P36" s="4945"/>
      <c r="Q36" s="10696">
        <v>8</v>
      </c>
      <c r="R36" s="10696">
        <v>8.15</v>
      </c>
      <c r="S36" s="12">
        <f>AVERAGE(I28:I31)</f>
        <v>16000</v>
      </c>
    </row>
    <row r="37" spans="1:19" x14ac:dyDescent="0.2">
      <c r="A37" s="4946">
        <v>10</v>
      </c>
      <c r="B37" s="4946">
        <v>2.15</v>
      </c>
      <c r="C37" s="4947">
        <v>2.2999999999999998</v>
      </c>
      <c r="D37" s="4948">
        <v>16000</v>
      </c>
      <c r="E37" s="4949">
        <f t="shared" si="0"/>
        <v>15580.8</v>
      </c>
      <c r="F37" s="4950">
        <v>42</v>
      </c>
      <c r="G37" s="4947">
        <v>10.15</v>
      </c>
      <c r="H37" s="4951">
        <v>10.3</v>
      </c>
      <c r="I37" s="4948">
        <v>16000</v>
      </c>
      <c r="J37" s="4949">
        <f t="shared" si="1"/>
        <v>15580.8</v>
      </c>
      <c r="K37" s="4950">
        <v>74</v>
      </c>
      <c r="L37" s="4951">
        <v>18.149999999999999</v>
      </c>
      <c r="M37" s="4947">
        <v>18.3</v>
      </c>
      <c r="N37" s="4948">
        <v>16000</v>
      </c>
      <c r="O37" s="4949">
        <f t="shared" si="2"/>
        <v>15580.8</v>
      </c>
      <c r="P37" s="4952"/>
      <c r="Q37" s="10696">
        <v>9</v>
      </c>
      <c r="R37" s="10696">
        <v>9.15</v>
      </c>
      <c r="S37" s="12">
        <f>AVERAGE(I32:I35)</f>
        <v>16000</v>
      </c>
    </row>
    <row r="38" spans="1:19" x14ac:dyDescent="0.2">
      <c r="A38" s="4953">
        <v>11</v>
      </c>
      <c r="B38" s="4954">
        <v>2.2999999999999998</v>
      </c>
      <c r="C38" s="4955">
        <v>2.4500000000000002</v>
      </c>
      <c r="D38" s="4956">
        <v>16000</v>
      </c>
      <c r="E38" s="4957">
        <f t="shared" si="0"/>
        <v>15580.8</v>
      </c>
      <c r="F38" s="4958">
        <v>43</v>
      </c>
      <c r="G38" s="4959">
        <v>10.3</v>
      </c>
      <c r="H38" s="4960">
        <v>10.45</v>
      </c>
      <c r="I38" s="4956">
        <v>16000</v>
      </c>
      <c r="J38" s="4957">
        <f t="shared" si="1"/>
        <v>15580.8</v>
      </c>
      <c r="K38" s="4958">
        <v>75</v>
      </c>
      <c r="L38" s="4960">
        <v>18.3</v>
      </c>
      <c r="M38" s="4959">
        <v>18.45</v>
      </c>
      <c r="N38" s="4956">
        <v>16000</v>
      </c>
      <c r="O38" s="4957">
        <f t="shared" si="2"/>
        <v>15580.8</v>
      </c>
      <c r="P38" s="4961"/>
      <c r="Q38" s="10696">
        <v>10</v>
      </c>
      <c r="R38" s="10693">
        <v>10.15</v>
      </c>
      <c r="S38" s="12">
        <f>AVERAGE(I36:I39)</f>
        <v>16000</v>
      </c>
    </row>
    <row r="39" spans="1:19" x14ac:dyDescent="0.2">
      <c r="A39" s="4962">
        <v>12</v>
      </c>
      <c r="B39" s="4962">
        <v>2.4500000000000002</v>
      </c>
      <c r="C39" s="4963">
        <v>3</v>
      </c>
      <c r="D39" s="4964">
        <v>16000</v>
      </c>
      <c r="E39" s="4965">
        <f t="shared" si="0"/>
        <v>15580.8</v>
      </c>
      <c r="F39" s="4966">
        <v>44</v>
      </c>
      <c r="G39" s="4963">
        <v>10.45</v>
      </c>
      <c r="H39" s="4967">
        <v>11</v>
      </c>
      <c r="I39" s="4964">
        <v>16000</v>
      </c>
      <c r="J39" s="4965">
        <f t="shared" si="1"/>
        <v>15580.8</v>
      </c>
      <c r="K39" s="4966">
        <v>76</v>
      </c>
      <c r="L39" s="4967">
        <v>18.45</v>
      </c>
      <c r="M39" s="4963">
        <v>19</v>
      </c>
      <c r="N39" s="4964">
        <v>16000</v>
      </c>
      <c r="O39" s="4965">
        <f t="shared" si="2"/>
        <v>15580.8</v>
      </c>
      <c r="P39" s="4968"/>
      <c r="Q39" s="10696">
        <v>11</v>
      </c>
      <c r="R39" s="10693">
        <v>11.15</v>
      </c>
      <c r="S39" s="12">
        <f>AVERAGE(I40:I43)</f>
        <v>16000</v>
      </c>
    </row>
    <row r="40" spans="1:19" x14ac:dyDescent="0.2">
      <c r="A40" s="4969">
        <v>13</v>
      </c>
      <c r="B40" s="4970">
        <v>3</v>
      </c>
      <c r="C40" s="4971">
        <v>3.15</v>
      </c>
      <c r="D40" s="4972">
        <v>16000</v>
      </c>
      <c r="E40" s="4973">
        <f t="shared" si="0"/>
        <v>15580.8</v>
      </c>
      <c r="F40" s="4974">
        <v>45</v>
      </c>
      <c r="G40" s="4975">
        <v>11</v>
      </c>
      <c r="H40" s="4976">
        <v>11.15</v>
      </c>
      <c r="I40" s="4972">
        <v>16000</v>
      </c>
      <c r="J40" s="4973">
        <f t="shared" si="1"/>
        <v>15580.8</v>
      </c>
      <c r="K40" s="4974">
        <v>77</v>
      </c>
      <c r="L40" s="4976">
        <v>19</v>
      </c>
      <c r="M40" s="4975">
        <v>19.149999999999999</v>
      </c>
      <c r="N40" s="4972">
        <v>16000</v>
      </c>
      <c r="O40" s="4973">
        <f t="shared" si="2"/>
        <v>15580.8</v>
      </c>
      <c r="P40" s="4977"/>
      <c r="Q40" s="10696">
        <v>12</v>
      </c>
      <c r="R40" s="10693">
        <v>12.15</v>
      </c>
      <c r="S40" s="12">
        <f>AVERAGE(I44:I47)</f>
        <v>16000</v>
      </c>
    </row>
    <row r="41" spans="1:19" x14ac:dyDescent="0.2">
      <c r="A41" s="4978">
        <v>14</v>
      </c>
      <c r="B41" s="4978">
        <v>3.15</v>
      </c>
      <c r="C41" s="4979">
        <v>3.3</v>
      </c>
      <c r="D41" s="4980">
        <v>16000</v>
      </c>
      <c r="E41" s="4981">
        <f t="shared" si="0"/>
        <v>15580.8</v>
      </c>
      <c r="F41" s="4982">
        <v>46</v>
      </c>
      <c r="G41" s="4983">
        <v>11.15</v>
      </c>
      <c r="H41" s="4979">
        <v>11.3</v>
      </c>
      <c r="I41" s="4980">
        <v>16000</v>
      </c>
      <c r="J41" s="4981">
        <f t="shared" si="1"/>
        <v>15580.8</v>
      </c>
      <c r="K41" s="4982">
        <v>78</v>
      </c>
      <c r="L41" s="4979">
        <v>19.149999999999999</v>
      </c>
      <c r="M41" s="4983">
        <v>19.3</v>
      </c>
      <c r="N41" s="4980">
        <v>16000</v>
      </c>
      <c r="O41" s="4981">
        <f t="shared" si="2"/>
        <v>15580.8</v>
      </c>
      <c r="P41" s="4984"/>
      <c r="Q41" s="10696">
        <v>13</v>
      </c>
      <c r="R41" s="10693">
        <v>13.15</v>
      </c>
      <c r="S41" s="12">
        <f>AVERAGE(I48:I51)</f>
        <v>16000</v>
      </c>
    </row>
    <row r="42" spans="1:19" x14ac:dyDescent="0.2">
      <c r="A42" s="4985">
        <v>15</v>
      </c>
      <c r="B42" s="4986">
        <v>3.3</v>
      </c>
      <c r="C42" s="4987">
        <v>3.45</v>
      </c>
      <c r="D42" s="4988">
        <v>16000</v>
      </c>
      <c r="E42" s="4989">
        <f t="shared" si="0"/>
        <v>15580.8</v>
      </c>
      <c r="F42" s="4990">
        <v>47</v>
      </c>
      <c r="G42" s="4991">
        <v>11.3</v>
      </c>
      <c r="H42" s="4992">
        <v>11.45</v>
      </c>
      <c r="I42" s="4988">
        <v>16000</v>
      </c>
      <c r="J42" s="4989">
        <f t="shared" si="1"/>
        <v>15580.8</v>
      </c>
      <c r="K42" s="4990">
        <v>79</v>
      </c>
      <c r="L42" s="4992">
        <v>19.3</v>
      </c>
      <c r="M42" s="4991">
        <v>19.45</v>
      </c>
      <c r="N42" s="4988">
        <v>16000</v>
      </c>
      <c r="O42" s="4989">
        <f t="shared" si="2"/>
        <v>15580.8</v>
      </c>
      <c r="P42" s="4993"/>
      <c r="Q42" s="10696">
        <v>14</v>
      </c>
      <c r="R42" s="10693">
        <v>14.15</v>
      </c>
      <c r="S42" s="12">
        <f>AVERAGE(I52:I55)</f>
        <v>16000</v>
      </c>
    </row>
    <row r="43" spans="1:19" x14ac:dyDescent="0.2">
      <c r="A43" s="4994">
        <v>16</v>
      </c>
      <c r="B43" s="4994">
        <v>3.45</v>
      </c>
      <c r="C43" s="4995">
        <v>4</v>
      </c>
      <c r="D43" s="4996">
        <v>16000</v>
      </c>
      <c r="E43" s="4997">
        <f t="shared" si="0"/>
        <v>15580.8</v>
      </c>
      <c r="F43" s="4998">
        <v>48</v>
      </c>
      <c r="G43" s="4999">
        <v>11.45</v>
      </c>
      <c r="H43" s="4995">
        <v>12</v>
      </c>
      <c r="I43" s="4996">
        <v>16000</v>
      </c>
      <c r="J43" s="4997">
        <f t="shared" si="1"/>
        <v>15580.8</v>
      </c>
      <c r="K43" s="4998">
        <v>80</v>
      </c>
      <c r="L43" s="4995">
        <v>19.45</v>
      </c>
      <c r="M43" s="4995">
        <v>20</v>
      </c>
      <c r="N43" s="4996">
        <v>16000</v>
      </c>
      <c r="O43" s="4997">
        <f t="shared" si="2"/>
        <v>15580.8</v>
      </c>
      <c r="P43" s="5000"/>
      <c r="Q43" s="10696">
        <v>15</v>
      </c>
      <c r="R43" s="10696">
        <v>15.15</v>
      </c>
      <c r="S43" s="12">
        <f>AVERAGE(I56:I59)</f>
        <v>16000</v>
      </c>
    </row>
    <row r="44" spans="1:19" x14ac:dyDescent="0.2">
      <c r="A44" s="5001">
        <v>17</v>
      </c>
      <c r="B44" s="5002">
        <v>4</v>
      </c>
      <c r="C44" s="5003">
        <v>4.1500000000000004</v>
      </c>
      <c r="D44" s="5004">
        <v>16000</v>
      </c>
      <c r="E44" s="5005">
        <f t="shared" si="0"/>
        <v>15580.8</v>
      </c>
      <c r="F44" s="5006">
        <v>49</v>
      </c>
      <c r="G44" s="5007">
        <v>12</v>
      </c>
      <c r="H44" s="5008">
        <v>12.15</v>
      </c>
      <c r="I44" s="5004">
        <v>16000</v>
      </c>
      <c r="J44" s="5005">
        <f t="shared" si="1"/>
        <v>15580.8</v>
      </c>
      <c r="K44" s="5006">
        <v>81</v>
      </c>
      <c r="L44" s="5008">
        <v>20</v>
      </c>
      <c r="M44" s="5007">
        <v>20.149999999999999</v>
      </c>
      <c r="N44" s="5004">
        <v>16000</v>
      </c>
      <c r="O44" s="5005">
        <f t="shared" si="2"/>
        <v>15580.8</v>
      </c>
      <c r="P44" s="5009"/>
      <c r="Q44" s="10696">
        <v>16</v>
      </c>
      <c r="R44" s="10696">
        <v>16.149999999999999</v>
      </c>
      <c r="S44" s="12">
        <f>AVERAGE(N28:N31)</f>
        <v>16000</v>
      </c>
    </row>
    <row r="45" spans="1:19" x14ac:dyDescent="0.2">
      <c r="A45" s="5010">
        <v>18</v>
      </c>
      <c r="B45" s="5010">
        <v>4.1500000000000004</v>
      </c>
      <c r="C45" s="5011">
        <v>4.3</v>
      </c>
      <c r="D45" s="5012">
        <v>16000</v>
      </c>
      <c r="E45" s="5013">
        <f t="shared" si="0"/>
        <v>15580.8</v>
      </c>
      <c r="F45" s="5014">
        <v>50</v>
      </c>
      <c r="G45" s="5015">
        <v>12.15</v>
      </c>
      <c r="H45" s="5011">
        <v>12.3</v>
      </c>
      <c r="I45" s="5012">
        <v>16000</v>
      </c>
      <c r="J45" s="5013">
        <f t="shared" si="1"/>
        <v>15580.8</v>
      </c>
      <c r="K45" s="5014">
        <v>82</v>
      </c>
      <c r="L45" s="5011">
        <v>20.149999999999999</v>
      </c>
      <c r="M45" s="5015">
        <v>20.3</v>
      </c>
      <c r="N45" s="5012">
        <v>16000</v>
      </c>
      <c r="O45" s="5013">
        <f t="shared" si="2"/>
        <v>15580.8</v>
      </c>
      <c r="P45" s="5016"/>
      <c r="Q45" s="10696">
        <v>17</v>
      </c>
      <c r="R45" s="10696">
        <v>17.149999999999999</v>
      </c>
      <c r="S45" s="12">
        <f>AVERAGE(N32:N35)</f>
        <v>16000</v>
      </c>
    </row>
    <row r="46" spans="1:19" x14ac:dyDescent="0.2">
      <c r="A46" s="5017">
        <v>19</v>
      </c>
      <c r="B46" s="5018">
        <v>4.3</v>
      </c>
      <c r="C46" s="5019">
        <v>4.45</v>
      </c>
      <c r="D46" s="5020">
        <v>16000</v>
      </c>
      <c r="E46" s="5021">
        <f t="shared" si="0"/>
        <v>15580.8</v>
      </c>
      <c r="F46" s="5022">
        <v>51</v>
      </c>
      <c r="G46" s="5023">
        <v>12.3</v>
      </c>
      <c r="H46" s="5024">
        <v>12.45</v>
      </c>
      <c r="I46" s="5020">
        <v>16000</v>
      </c>
      <c r="J46" s="5021">
        <f t="shared" si="1"/>
        <v>15580.8</v>
      </c>
      <c r="K46" s="5022">
        <v>83</v>
      </c>
      <c r="L46" s="5024">
        <v>20.3</v>
      </c>
      <c r="M46" s="5023">
        <v>20.45</v>
      </c>
      <c r="N46" s="5020">
        <v>16000</v>
      </c>
      <c r="O46" s="5021">
        <f t="shared" si="2"/>
        <v>15580.8</v>
      </c>
      <c r="P46" s="5025"/>
      <c r="Q46" s="10693">
        <v>18</v>
      </c>
      <c r="R46" s="10696">
        <v>18.149999999999999</v>
      </c>
      <c r="S46" s="12">
        <f>AVERAGE(N36:N39)</f>
        <v>16000</v>
      </c>
    </row>
    <row r="47" spans="1:19" x14ac:dyDescent="0.2">
      <c r="A47" s="5026">
        <v>20</v>
      </c>
      <c r="B47" s="5026">
        <v>4.45</v>
      </c>
      <c r="C47" s="5027">
        <v>5</v>
      </c>
      <c r="D47" s="5028">
        <v>16000</v>
      </c>
      <c r="E47" s="5029">
        <f t="shared" si="0"/>
        <v>15580.8</v>
      </c>
      <c r="F47" s="5030">
        <v>52</v>
      </c>
      <c r="G47" s="5031">
        <v>12.45</v>
      </c>
      <c r="H47" s="5027">
        <v>13</v>
      </c>
      <c r="I47" s="5028">
        <v>16000</v>
      </c>
      <c r="J47" s="5029">
        <f t="shared" si="1"/>
        <v>15580.8</v>
      </c>
      <c r="K47" s="5030">
        <v>84</v>
      </c>
      <c r="L47" s="5027">
        <v>20.45</v>
      </c>
      <c r="M47" s="5031">
        <v>21</v>
      </c>
      <c r="N47" s="5028">
        <v>16000</v>
      </c>
      <c r="O47" s="5029">
        <f t="shared" si="2"/>
        <v>15580.8</v>
      </c>
      <c r="P47" s="5032"/>
      <c r="Q47" s="10693">
        <v>19</v>
      </c>
      <c r="R47" s="10696">
        <v>19.149999999999999</v>
      </c>
      <c r="S47" s="12">
        <f>AVERAGE(N40:N43)</f>
        <v>16000</v>
      </c>
    </row>
    <row r="48" spans="1:19" x14ac:dyDescent="0.2">
      <c r="A48" s="5033">
        <v>21</v>
      </c>
      <c r="B48" s="5034">
        <v>5</v>
      </c>
      <c r="C48" s="5035">
        <v>5.15</v>
      </c>
      <c r="D48" s="5036">
        <v>16000</v>
      </c>
      <c r="E48" s="5037">
        <f t="shared" si="0"/>
        <v>15580.8</v>
      </c>
      <c r="F48" s="5038">
        <v>53</v>
      </c>
      <c r="G48" s="5034">
        <v>13</v>
      </c>
      <c r="H48" s="5039">
        <v>13.15</v>
      </c>
      <c r="I48" s="5036">
        <v>16000</v>
      </c>
      <c r="J48" s="5037">
        <f t="shared" si="1"/>
        <v>15580.8</v>
      </c>
      <c r="K48" s="5038">
        <v>85</v>
      </c>
      <c r="L48" s="5039">
        <v>21</v>
      </c>
      <c r="M48" s="5034">
        <v>21.15</v>
      </c>
      <c r="N48" s="5036">
        <v>16000</v>
      </c>
      <c r="O48" s="5037">
        <f t="shared" si="2"/>
        <v>15580.8</v>
      </c>
      <c r="P48" s="5040"/>
      <c r="Q48" s="10693">
        <v>20</v>
      </c>
      <c r="R48" s="10696">
        <v>20.149999999999999</v>
      </c>
      <c r="S48" s="12">
        <f>AVERAGE(N44:N47)</f>
        <v>16000</v>
      </c>
    </row>
    <row r="49" spans="1:19" x14ac:dyDescent="0.2">
      <c r="A49" s="5041">
        <v>22</v>
      </c>
      <c r="B49" s="5042">
        <v>5.15</v>
      </c>
      <c r="C49" s="5043">
        <v>5.3</v>
      </c>
      <c r="D49" s="5044">
        <v>16000</v>
      </c>
      <c r="E49" s="5045">
        <f t="shared" si="0"/>
        <v>15580.8</v>
      </c>
      <c r="F49" s="5046">
        <v>54</v>
      </c>
      <c r="G49" s="5047">
        <v>13.15</v>
      </c>
      <c r="H49" s="5043">
        <v>13.3</v>
      </c>
      <c r="I49" s="5044">
        <v>16000</v>
      </c>
      <c r="J49" s="5045">
        <f t="shared" si="1"/>
        <v>15580.8</v>
      </c>
      <c r="K49" s="5046">
        <v>86</v>
      </c>
      <c r="L49" s="5043">
        <v>21.15</v>
      </c>
      <c r="M49" s="5047">
        <v>21.3</v>
      </c>
      <c r="N49" s="5044">
        <v>16000</v>
      </c>
      <c r="O49" s="5045">
        <f t="shared" si="2"/>
        <v>15580.8</v>
      </c>
      <c r="P49" s="5048"/>
      <c r="Q49" s="10693">
        <v>21</v>
      </c>
      <c r="R49" s="10696">
        <v>21.15</v>
      </c>
      <c r="S49" s="12">
        <f>AVERAGE(N48:N51)</f>
        <v>16000</v>
      </c>
    </row>
    <row r="50" spans="1:19" x14ac:dyDescent="0.2">
      <c r="A50" s="5049">
        <v>23</v>
      </c>
      <c r="B50" s="5050">
        <v>5.3</v>
      </c>
      <c r="C50" s="5051">
        <v>5.45</v>
      </c>
      <c r="D50" s="5052">
        <v>16000</v>
      </c>
      <c r="E50" s="5053">
        <f t="shared" si="0"/>
        <v>15580.8</v>
      </c>
      <c r="F50" s="5054">
        <v>55</v>
      </c>
      <c r="G50" s="5050">
        <v>13.3</v>
      </c>
      <c r="H50" s="5055">
        <v>13.45</v>
      </c>
      <c r="I50" s="5052">
        <v>16000</v>
      </c>
      <c r="J50" s="5053">
        <f t="shared" si="1"/>
        <v>15580.8</v>
      </c>
      <c r="K50" s="5054">
        <v>87</v>
      </c>
      <c r="L50" s="5055">
        <v>21.3</v>
      </c>
      <c r="M50" s="5050">
        <v>21.45</v>
      </c>
      <c r="N50" s="5052">
        <v>16000</v>
      </c>
      <c r="O50" s="5053">
        <f t="shared" si="2"/>
        <v>15580.8</v>
      </c>
      <c r="P50" s="5056"/>
      <c r="Q50" s="10693">
        <v>22</v>
      </c>
      <c r="R50" s="10696">
        <v>22.15</v>
      </c>
      <c r="S50" s="12">
        <f>AVERAGE(N52:N55)</f>
        <v>16000</v>
      </c>
    </row>
    <row r="51" spans="1:19" x14ac:dyDescent="0.2">
      <c r="A51" s="5057">
        <v>24</v>
      </c>
      <c r="B51" s="5058">
        <v>5.45</v>
      </c>
      <c r="C51" s="5059">
        <v>6</v>
      </c>
      <c r="D51" s="5060">
        <v>16000</v>
      </c>
      <c r="E51" s="5061">
        <f t="shared" si="0"/>
        <v>15580.8</v>
      </c>
      <c r="F51" s="5062">
        <v>56</v>
      </c>
      <c r="G51" s="5063">
        <v>13.45</v>
      </c>
      <c r="H51" s="5059">
        <v>14</v>
      </c>
      <c r="I51" s="5060">
        <v>16000</v>
      </c>
      <c r="J51" s="5061">
        <f t="shared" si="1"/>
        <v>15580.8</v>
      </c>
      <c r="K51" s="5062">
        <v>88</v>
      </c>
      <c r="L51" s="5059">
        <v>21.45</v>
      </c>
      <c r="M51" s="5063">
        <v>22</v>
      </c>
      <c r="N51" s="5060">
        <v>16000</v>
      </c>
      <c r="O51" s="5061">
        <f t="shared" si="2"/>
        <v>15580.8</v>
      </c>
      <c r="P51" s="5064"/>
      <c r="Q51" s="10693">
        <v>23</v>
      </c>
      <c r="R51" s="10696">
        <v>23.15</v>
      </c>
      <c r="S51" s="12">
        <f>AVERAGE(N56:N59)</f>
        <v>16000</v>
      </c>
    </row>
    <row r="52" spans="1:19" x14ac:dyDescent="0.2">
      <c r="A52" s="5065">
        <v>25</v>
      </c>
      <c r="B52" s="5066">
        <v>6</v>
      </c>
      <c r="C52" s="5067">
        <v>6.15</v>
      </c>
      <c r="D52" s="5068">
        <v>16000</v>
      </c>
      <c r="E52" s="5069">
        <f t="shared" si="0"/>
        <v>15580.8</v>
      </c>
      <c r="F52" s="5070">
        <v>57</v>
      </c>
      <c r="G52" s="5066">
        <v>14</v>
      </c>
      <c r="H52" s="5071">
        <v>14.15</v>
      </c>
      <c r="I52" s="5068">
        <v>16000</v>
      </c>
      <c r="J52" s="5069">
        <f t="shared" si="1"/>
        <v>15580.8</v>
      </c>
      <c r="K52" s="5070">
        <v>89</v>
      </c>
      <c r="L52" s="5071">
        <v>22</v>
      </c>
      <c r="M52" s="5066">
        <v>22.15</v>
      </c>
      <c r="N52" s="5068">
        <v>16000</v>
      </c>
      <c r="O52" s="5069">
        <f t="shared" si="2"/>
        <v>15580.8</v>
      </c>
      <c r="P52" s="5072"/>
      <c r="Q52" t="s">
        <v>168</v>
      </c>
      <c r="S52" s="12">
        <f>AVERAGE(S28:S51)</f>
        <v>16000</v>
      </c>
    </row>
    <row r="53" spans="1:19" x14ac:dyDescent="0.2">
      <c r="A53" s="5073">
        <v>26</v>
      </c>
      <c r="B53" s="5074">
        <v>6.15</v>
      </c>
      <c r="C53" s="5075">
        <v>6.3</v>
      </c>
      <c r="D53" s="5076">
        <v>16000</v>
      </c>
      <c r="E53" s="5077">
        <f t="shared" si="0"/>
        <v>15580.8</v>
      </c>
      <c r="F53" s="5078">
        <v>58</v>
      </c>
      <c r="G53" s="5079">
        <v>14.15</v>
      </c>
      <c r="H53" s="5075">
        <v>14.3</v>
      </c>
      <c r="I53" s="5076">
        <v>16000</v>
      </c>
      <c r="J53" s="5077">
        <f t="shared" si="1"/>
        <v>15580.8</v>
      </c>
      <c r="K53" s="5078">
        <v>90</v>
      </c>
      <c r="L53" s="5075">
        <v>22.15</v>
      </c>
      <c r="M53" s="5079">
        <v>22.3</v>
      </c>
      <c r="N53" s="5076">
        <v>16000</v>
      </c>
      <c r="O53" s="5077">
        <f t="shared" si="2"/>
        <v>15580.8</v>
      </c>
      <c r="P53" s="5080"/>
    </row>
    <row r="54" spans="1:19" x14ac:dyDescent="0.2">
      <c r="A54" s="5081">
        <v>27</v>
      </c>
      <c r="B54" s="5082">
        <v>6.3</v>
      </c>
      <c r="C54" s="5083">
        <v>6.45</v>
      </c>
      <c r="D54" s="5084">
        <v>16000</v>
      </c>
      <c r="E54" s="5085">
        <f t="shared" si="0"/>
        <v>15580.8</v>
      </c>
      <c r="F54" s="5086">
        <v>59</v>
      </c>
      <c r="G54" s="5082">
        <v>14.3</v>
      </c>
      <c r="H54" s="5087">
        <v>14.45</v>
      </c>
      <c r="I54" s="5084">
        <v>16000</v>
      </c>
      <c r="J54" s="5085">
        <f t="shared" si="1"/>
        <v>15580.8</v>
      </c>
      <c r="K54" s="5086">
        <v>91</v>
      </c>
      <c r="L54" s="5087">
        <v>22.3</v>
      </c>
      <c r="M54" s="5082">
        <v>22.45</v>
      </c>
      <c r="N54" s="5084">
        <v>16000</v>
      </c>
      <c r="O54" s="5085">
        <f t="shared" si="2"/>
        <v>15580.8</v>
      </c>
      <c r="P54" s="5088"/>
    </row>
    <row r="55" spans="1:19" x14ac:dyDescent="0.2">
      <c r="A55" s="5089">
        <v>28</v>
      </c>
      <c r="B55" s="5090">
        <v>6.45</v>
      </c>
      <c r="C55" s="5091">
        <v>7</v>
      </c>
      <c r="D55" s="5092">
        <v>16000</v>
      </c>
      <c r="E55" s="5093">
        <f t="shared" si="0"/>
        <v>15580.8</v>
      </c>
      <c r="F55" s="5094">
        <v>60</v>
      </c>
      <c r="G55" s="5095">
        <v>14.45</v>
      </c>
      <c r="H55" s="5095">
        <v>15</v>
      </c>
      <c r="I55" s="5092">
        <v>16000</v>
      </c>
      <c r="J55" s="5093">
        <f t="shared" si="1"/>
        <v>15580.8</v>
      </c>
      <c r="K55" s="5094">
        <v>92</v>
      </c>
      <c r="L55" s="5091">
        <v>22.45</v>
      </c>
      <c r="M55" s="5095">
        <v>23</v>
      </c>
      <c r="N55" s="5092">
        <v>16000</v>
      </c>
      <c r="O55" s="5093">
        <f t="shared" si="2"/>
        <v>15580.8</v>
      </c>
      <c r="P55" s="5096"/>
    </row>
    <row r="56" spans="1:19" x14ac:dyDescent="0.2">
      <c r="A56" s="5097">
        <v>29</v>
      </c>
      <c r="B56" s="5098">
        <v>7</v>
      </c>
      <c r="C56" s="5099">
        <v>7.15</v>
      </c>
      <c r="D56" s="5100">
        <v>16000</v>
      </c>
      <c r="E56" s="5101">
        <f t="shared" si="0"/>
        <v>15580.8</v>
      </c>
      <c r="F56" s="5102">
        <v>61</v>
      </c>
      <c r="G56" s="5098">
        <v>15</v>
      </c>
      <c r="H56" s="5098">
        <v>15.15</v>
      </c>
      <c r="I56" s="5100">
        <v>16000</v>
      </c>
      <c r="J56" s="5101">
        <f t="shared" si="1"/>
        <v>15580.8</v>
      </c>
      <c r="K56" s="5102">
        <v>93</v>
      </c>
      <c r="L56" s="5103">
        <v>23</v>
      </c>
      <c r="M56" s="5098">
        <v>23.15</v>
      </c>
      <c r="N56" s="5100">
        <v>16000</v>
      </c>
      <c r="O56" s="5101">
        <f t="shared" si="2"/>
        <v>15580.8</v>
      </c>
      <c r="P56" s="5104"/>
    </row>
    <row r="57" spans="1:19" x14ac:dyDescent="0.2">
      <c r="A57" s="5105">
        <v>30</v>
      </c>
      <c r="B57" s="5106">
        <v>7.15</v>
      </c>
      <c r="C57" s="5107">
        <v>7.3</v>
      </c>
      <c r="D57" s="5108">
        <v>16000</v>
      </c>
      <c r="E57" s="5109">
        <f t="shared" si="0"/>
        <v>15580.8</v>
      </c>
      <c r="F57" s="5110">
        <v>62</v>
      </c>
      <c r="G57" s="5111">
        <v>15.15</v>
      </c>
      <c r="H57" s="5111">
        <v>15.3</v>
      </c>
      <c r="I57" s="5108">
        <v>16000</v>
      </c>
      <c r="J57" s="5109">
        <f t="shared" si="1"/>
        <v>15580.8</v>
      </c>
      <c r="K57" s="5110">
        <v>94</v>
      </c>
      <c r="L57" s="5111">
        <v>23.15</v>
      </c>
      <c r="M57" s="5111">
        <v>23.3</v>
      </c>
      <c r="N57" s="5108">
        <v>16000</v>
      </c>
      <c r="O57" s="5109">
        <f t="shared" si="2"/>
        <v>15580.8</v>
      </c>
      <c r="P57" s="5112"/>
    </row>
    <row r="58" spans="1:19" x14ac:dyDescent="0.2">
      <c r="A58" s="5113">
        <v>31</v>
      </c>
      <c r="B58" s="5114">
        <v>7.3</v>
      </c>
      <c r="C58" s="5115">
        <v>7.45</v>
      </c>
      <c r="D58" s="5116">
        <v>16000</v>
      </c>
      <c r="E58" s="5117">
        <f t="shared" si="0"/>
        <v>15580.8</v>
      </c>
      <c r="F58" s="5118">
        <v>63</v>
      </c>
      <c r="G58" s="5114">
        <v>15.3</v>
      </c>
      <c r="H58" s="5114">
        <v>15.45</v>
      </c>
      <c r="I58" s="5116">
        <v>16000</v>
      </c>
      <c r="J58" s="5117">
        <f t="shared" si="1"/>
        <v>15580.8</v>
      </c>
      <c r="K58" s="5118">
        <v>95</v>
      </c>
      <c r="L58" s="5114">
        <v>23.3</v>
      </c>
      <c r="M58" s="5114">
        <v>23.45</v>
      </c>
      <c r="N58" s="5116">
        <v>16000</v>
      </c>
      <c r="O58" s="5117">
        <f t="shared" si="2"/>
        <v>15580.8</v>
      </c>
      <c r="P58" s="5119"/>
    </row>
    <row r="59" spans="1:19" x14ac:dyDescent="0.2">
      <c r="A59" s="5120">
        <v>32</v>
      </c>
      <c r="B59" s="5121">
        <v>7.45</v>
      </c>
      <c r="C59" s="5122">
        <v>8</v>
      </c>
      <c r="D59" s="5123">
        <v>16000</v>
      </c>
      <c r="E59" s="5124">
        <f t="shared" si="0"/>
        <v>15580.8</v>
      </c>
      <c r="F59" s="5125">
        <v>64</v>
      </c>
      <c r="G59" s="5126">
        <v>15.45</v>
      </c>
      <c r="H59" s="5126">
        <v>16</v>
      </c>
      <c r="I59" s="5123">
        <v>16000</v>
      </c>
      <c r="J59" s="5124">
        <f t="shared" si="1"/>
        <v>15580.8</v>
      </c>
      <c r="K59" s="5125">
        <v>96</v>
      </c>
      <c r="L59" s="5126">
        <v>23.45</v>
      </c>
      <c r="M59" s="5126">
        <v>24</v>
      </c>
      <c r="N59" s="5123">
        <v>16000</v>
      </c>
      <c r="O59" s="5124">
        <f t="shared" si="2"/>
        <v>15580.8</v>
      </c>
      <c r="P59" s="5127"/>
    </row>
    <row r="60" spans="1:19" x14ac:dyDescent="0.2">
      <c r="A60" s="5128" t="s">
        <v>27</v>
      </c>
      <c r="B60" s="5129"/>
      <c r="C60" s="5129"/>
      <c r="D60" s="5130">
        <f>SUM(D28:D59)</f>
        <v>512000</v>
      </c>
      <c r="E60" s="5131">
        <f>SUM(E28:E59)</f>
        <v>498585.59999999974</v>
      </c>
      <c r="F60" s="5129"/>
      <c r="G60" s="5129"/>
      <c r="H60" s="5129"/>
      <c r="I60" s="5130">
        <f>SUM(I28:I59)</f>
        <v>512000</v>
      </c>
      <c r="J60" s="5131">
        <f>SUM(J28:J59)</f>
        <v>498585.59999999974</v>
      </c>
      <c r="K60" s="5129"/>
      <c r="L60" s="5129"/>
      <c r="M60" s="5129"/>
      <c r="N60" s="5129">
        <f>SUM(N28:N59)</f>
        <v>512000</v>
      </c>
      <c r="O60" s="5131">
        <f>SUM(O28:O59)</f>
        <v>498585.59999999974</v>
      </c>
      <c r="P60" s="5132"/>
    </row>
    <row r="64" spans="1:19" x14ac:dyDescent="0.2">
      <c r="A64" t="s">
        <v>67</v>
      </c>
      <c r="B64">
        <f>SUM(D60,I60,N60)/(4000*1000)</f>
        <v>0.38400000000000001</v>
      </c>
      <c r="C64">
        <f>ROUNDDOWN(SUM(E60,J60,O60)/(4000*1000),4)</f>
        <v>0.37390000000000001</v>
      </c>
    </row>
    <row r="66" spans="1:16" x14ac:dyDescent="0.2">
      <c r="A66" s="5133"/>
      <c r="B66" s="5134"/>
      <c r="C66" s="5134"/>
      <c r="D66" s="5135"/>
      <c r="E66" s="5134"/>
      <c r="F66" s="5134"/>
      <c r="G66" s="5134"/>
      <c r="H66" s="5134"/>
      <c r="I66" s="5135"/>
      <c r="J66" s="5136"/>
      <c r="K66" s="5134"/>
      <c r="L66" s="5134"/>
      <c r="M66" s="5134"/>
      <c r="N66" s="5134"/>
      <c r="O66" s="5134"/>
      <c r="P66" s="5137"/>
    </row>
    <row r="67" spans="1:16" x14ac:dyDescent="0.2">
      <c r="A67" s="5138" t="s">
        <v>28</v>
      </c>
      <c r="B67" s="5139"/>
      <c r="C67" s="5139"/>
      <c r="D67" s="5140"/>
      <c r="E67" s="5141"/>
      <c r="F67" s="5139"/>
      <c r="G67" s="5139"/>
      <c r="H67" s="5141"/>
      <c r="I67" s="5140"/>
      <c r="J67" s="5142"/>
      <c r="K67" s="5139"/>
      <c r="L67" s="5139"/>
      <c r="M67" s="5139"/>
      <c r="N67" s="5139"/>
      <c r="O67" s="5139"/>
      <c r="P67" s="5143"/>
    </row>
    <row r="68" spans="1:16" x14ac:dyDescent="0.2">
      <c r="A68" s="5144"/>
      <c r="B68" s="5145"/>
      <c r="C68" s="5145"/>
      <c r="D68" s="5145"/>
      <c r="E68" s="5145"/>
      <c r="F68" s="5145"/>
      <c r="G68" s="5145"/>
      <c r="H68" s="5145"/>
      <c r="I68" s="5145"/>
      <c r="J68" s="5145"/>
      <c r="K68" s="5145"/>
      <c r="L68" s="5146"/>
      <c r="M68" s="5146"/>
      <c r="N68" s="5146"/>
      <c r="O68" s="5146"/>
      <c r="P68" s="5147"/>
    </row>
    <row r="69" spans="1:16" x14ac:dyDescent="0.2">
      <c r="A69" s="5148"/>
      <c r="B69" s="5149"/>
      <c r="C69" s="5149"/>
      <c r="D69" s="5150"/>
      <c r="E69" s="5151"/>
      <c r="F69" s="5149"/>
      <c r="G69" s="5149"/>
      <c r="H69" s="5151"/>
      <c r="I69" s="5150"/>
      <c r="J69" s="5152"/>
      <c r="K69" s="5149"/>
      <c r="L69" s="5149"/>
      <c r="M69" s="5149"/>
      <c r="N69" s="5149"/>
      <c r="O69" s="5149"/>
      <c r="P69" s="5153"/>
    </row>
    <row r="70" spans="1:16" x14ac:dyDescent="0.2">
      <c r="A70" s="5154"/>
      <c r="B70" s="5155"/>
      <c r="C70" s="5155"/>
      <c r="D70" s="5156"/>
      <c r="E70" s="5157"/>
      <c r="F70" s="5155"/>
      <c r="G70" s="5155"/>
      <c r="H70" s="5157"/>
      <c r="I70" s="5156"/>
      <c r="J70" s="5155"/>
      <c r="K70" s="5155"/>
      <c r="L70" s="5155"/>
      <c r="M70" s="5155"/>
      <c r="N70" s="5155"/>
      <c r="O70" s="5155"/>
      <c r="P70" s="5158"/>
    </row>
    <row r="71" spans="1:16" x14ac:dyDescent="0.2">
      <c r="A71" s="5159"/>
      <c r="B71" s="5160"/>
      <c r="C71" s="5160"/>
      <c r="D71" s="5161"/>
      <c r="E71" s="5162"/>
      <c r="F71" s="5160"/>
      <c r="G71" s="5160"/>
      <c r="H71" s="5162"/>
      <c r="I71" s="5161"/>
      <c r="J71" s="5160"/>
      <c r="K71" s="5160"/>
      <c r="L71" s="5160"/>
      <c r="M71" s="5160"/>
      <c r="N71" s="5160"/>
      <c r="O71" s="5160"/>
      <c r="P71" s="5163"/>
    </row>
    <row r="72" spans="1:16" x14ac:dyDescent="0.2">
      <c r="A72" s="5164"/>
      <c r="B72" s="5165"/>
      <c r="C72" s="5165"/>
      <c r="D72" s="5166"/>
      <c r="E72" s="5167"/>
      <c r="F72" s="5165"/>
      <c r="G72" s="5165"/>
      <c r="H72" s="5167"/>
      <c r="I72" s="5166"/>
      <c r="J72" s="5165"/>
      <c r="K72" s="5165"/>
      <c r="L72" s="5165"/>
      <c r="M72" s="5165" t="s">
        <v>29</v>
      </c>
      <c r="N72" s="5165"/>
      <c r="O72" s="5165"/>
      <c r="P72" s="5168"/>
    </row>
    <row r="73" spans="1:16" x14ac:dyDescent="0.2">
      <c r="A73" s="5169"/>
      <c r="B73" s="5170"/>
      <c r="C73" s="5170"/>
      <c r="D73" s="5171"/>
      <c r="E73" s="5172"/>
      <c r="F73" s="5170"/>
      <c r="G73" s="5170"/>
      <c r="H73" s="5172"/>
      <c r="I73" s="5171"/>
      <c r="J73" s="5170"/>
      <c r="K73" s="5170"/>
      <c r="L73" s="5170"/>
      <c r="M73" s="5170" t="s">
        <v>30</v>
      </c>
      <c r="N73" s="5170"/>
      <c r="O73" s="5170"/>
      <c r="P73" s="5173"/>
    </row>
    <row r="74" spans="1:16" ht="15.75" x14ac:dyDescent="0.25">
      <c r="E74" s="5174"/>
      <c r="H74" s="5174"/>
    </row>
    <row r="75" spans="1:16" ht="15.75" x14ac:dyDescent="0.25">
      <c r="C75" s="5175"/>
      <c r="E75" s="5176"/>
      <c r="H75" s="5176"/>
    </row>
    <row r="76" spans="1:16" ht="15.75" x14ac:dyDescent="0.25">
      <c r="E76" s="5177"/>
      <c r="H76" s="5177"/>
    </row>
    <row r="77" spans="1:16" ht="15.75" x14ac:dyDescent="0.25">
      <c r="E77" s="5178"/>
      <c r="H77" s="5178"/>
    </row>
    <row r="78" spans="1:16" ht="15.75" x14ac:dyDescent="0.25">
      <c r="E78" s="5179"/>
      <c r="H78" s="5179"/>
    </row>
    <row r="79" spans="1:16" ht="15.75" x14ac:dyDescent="0.25">
      <c r="E79" s="5180"/>
      <c r="H79" s="5180"/>
    </row>
    <row r="80" spans="1:16" ht="15.75" x14ac:dyDescent="0.25">
      <c r="E80" s="5181"/>
      <c r="H80" s="5181"/>
    </row>
    <row r="81" spans="5:13" ht="15.75" x14ac:dyDescent="0.25">
      <c r="E81" s="5182"/>
      <c r="H81" s="5182"/>
    </row>
    <row r="82" spans="5:13" ht="15.75" x14ac:dyDescent="0.25">
      <c r="E82" s="5183"/>
      <c r="H82" s="5183"/>
    </row>
    <row r="83" spans="5:13" ht="15.75" x14ac:dyDescent="0.25">
      <c r="E83" s="5184"/>
      <c r="H83" s="5184"/>
    </row>
    <row r="84" spans="5:13" ht="15.75" x14ac:dyDescent="0.25">
      <c r="E84" s="5185"/>
      <c r="H84" s="5185"/>
    </row>
    <row r="85" spans="5:13" ht="15.75" x14ac:dyDescent="0.25">
      <c r="E85" s="5186"/>
      <c r="H85" s="5186"/>
    </row>
    <row r="86" spans="5:13" ht="15.75" x14ac:dyDescent="0.25">
      <c r="E86" s="5187"/>
      <c r="H86" s="5187"/>
    </row>
    <row r="87" spans="5:13" ht="15.75" x14ac:dyDescent="0.25">
      <c r="E87" s="5188"/>
      <c r="H87" s="5188"/>
    </row>
    <row r="88" spans="5:13" ht="15.75" x14ac:dyDescent="0.25">
      <c r="E88" s="5189"/>
      <c r="H88" s="5189"/>
    </row>
    <row r="89" spans="5:13" ht="15.75" x14ac:dyDescent="0.25">
      <c r="E89" s="5190"/>
      <c r="H89" s="5190"/>
    </row>
    <row r="90" spans="5:13" ht="15.75" x14ac:dyDescent="0.25">
      <c r="E90" s="5191"/>
      <c r="H90" s="5191"/>
    </row>
    <row r="91" spans="5:13" ht="15.75" x14ac:dyDescent="0.25">
      <c r="E91" s="5192"/>
      <c r="H91" s="5192"/>
    </row>
    <row r="92" spans="5:13" ht="15.75" x14ac:dyDescent="0.25">
      <c r="E92" s="5193"/>
      <c r="H92" s="5193"/>
    </row>
    <row r="93" spans="5:13" ht="15.75" x14ac:dyDescent="0.25">
      <c r="E93" s="5194"/>
      <c r="H93" s="5194"/>
    </row>
    <row r="94" spans="5:13" ht="15.75" x14ac:dyDescent="0.25">
      <c r="E94" s="5195"/>
      <c r="H94" s="5195"/>
    </row>
    <row r="95" spans="5:13" ht="15.75" x14ac:dyDescent="0.25">
      <c r="E95" s="5196"/>
      <c r="H95" s="5196"/>
    </row>
    <row r="96" spans="5:13" ht="15.75" x14ac:dyDescent="0.25">
      <c r="E96" s="5197"/>
      <c r="H96" s="5197"/>
      <c r="M96" s="5198" t="s">
        <v>8</v>
      </c>
    </row>
    <row r="97" spans="5:14" ht="15.75" x14ac:dyDescent="0.25">
      <c r="E97" s="5199"/>
      <c r="H97" s="5199"/>
    </row>
    <row r="98" spans="5:14" ht="15.75" x14ac:dyDescent="0.25">
      <c r="E98" s="5200"/>
      <c r="H98" s="5200"/>
    </row>
    <row r="99" spans="5:14" ht="15.75" x14ac:dyDescent="0.25">
      <c r="E99" s="5201"/>
      <c r="H99" s="5201"/>
    </row>
    <row r="101" spans="5:14" x14ac:dyDescent="0.2">
      <c r="N101" s="5202"/>
    </row>
    <row r="126" spans="4:4" x14ac:dyDescent="0.2">
      <c r="D126" s="5203"/>
    </row>
  </sheetData>
  <mergeCells count="1">
    <mergeCell ref="Q27:R27"/>
  </mergeCells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5204"/>
      <c r="B1" s="5205"/>
      <c r="C1" s="5205"/>
      <c r="D1" s="5206"/>
      <c r="E1" s="5205"/>
      <c r="F1" s="5205"/>
      <c r="G1" s="5205"/>
      <c r="H1" s="5205"/>
      <c r="I1" s="5206"/>
      <c r="J1" s="5205"/>
      <c r="K1" s="5205"/>
      <c r="L1" s="5205"/>
      <c r="M1" s="5205"/>
      <c r="N1" s="5205"/>
      <c r="O1" s="5205"/>
      <c r="P1" s="5207"/>
    </row>
    <row r="2" spans="1:16" ht="12.75" customHeight="1" x14ac:dyDescent="0.2">
      <c r="A2" s="5208" t="s">
        <v>0</v>
      </c>
      <c r="B2" s="5209"/>
      <c r="C2" s="5209"/>
      <c r="D2" s="5209"/>
      <c r="E2" s="5209"/>
      <c r="F2" s="5209"/>
      <c r="G2" s="5209"/>
      <c r="H2" s="5209"/>
      <c r="I2" s="5209"/>
      <c r="J2" s="5209"/>
      <c r="K2" s="5209"/>
      <c r="L2" s="5209"/>
      <c r="M2" s="5209"/>
      <c r="N2" s="5209"/>
      <c r="O2" s="5209"/>
      <c r="P2" s="5210"/>
    </row>
    <row r="3" spans="1:16" ht="12.75" customHeight="1" x14ac:dyDescent="0.2">
      <c r="A3" s="5211"/>
      <c r="B3" s="5212"/>
      <c r="C3" s="5212"/>
      <c r="D3" s="5212"/>
      <c r="E3" s="5212"/>
      <c r="F3" s="5212"/>
      <c r="G3" s="5212"/>
      <c r="H3" s="5212"/>
      <c r="I3" s="5212"/>
      <c r="J3" s="5212"/>
      <c r="K3" s="5212"/>
      <c r="L3" s="5212"/>
      <c r="M3" s="5212"/>
      <c r="N3" s="5212"/>
      <c r="O3" s="5212"/>
      <c r="P3" s="5213"/>
    </row>
    <row r="4" spans="1:16" ht="12.75" customHeight="1" x14ac:dyDescent="0.2">
      <c r="A4" s="5214" t="s">
        <v>68</v>
      </c>
      <c r="B4" s="5215"/>
      <c r="C4" s="5215"/>
      <c r="D4" s="5215"/>
      <c r="E4" s="5215"/>
      <c r="F4" s="5215"/>
      <c r="G4" s="5215"/>
      <c r="H4" s="5215"/>
      <c r="I4" s="5215"/>
      <c r="J4" s="5216"/>
      <c r="K4" s="5217"/>
      <c r="L4" s="5217"/>
      <c r="M4" s="5217"/>
      <c r="N4" s="5217"/>
      <c r="O4" s="5217"/>
      <c r="P4" s="5218"/>
    </row>
    <row r="5" spans="1:16" ht="12.75" customHeight="1" x14ac:dyDescent="0.2">
      <c r="A5" s="5219"/>
      <c r="B5" s="5220"/>
      <c r="C5" s="5220"/>
      <c r="D5" s="5221"/>
      <c r="E5" s="5220"/>
      <c r="F5" s="5220"/>
      <c r="G5" s="5220"/>
      <c r="H5" s="5220"/>
      <c r="I5" s="5221"/>
      <c r="J5" s="5220"/>
      <c r="K5" s="5220"/>
      <c r="L5" s="5220"/>
      <c r="M5" s="5220"/>
      <c r="N5" s="5220"/>
      <c r="O5" s="5220"/>
      <c r="P5" s="5222"/>
    </row>
    <row r="6" spans="1:16" ht="12.75" customHeight="1" x14ac:dyDescent="0.2">
      <c r="A6" s="5223" t="s">
        <v>2</v>
      </c>
      <c r="B6" s="5224"/>
      <c r="C6" s="5224"/>
      <c r="D6" s="5225"/>
      <c r="E6" s="5224"/>
      <c r="F6" s="5224"/>
      <c r="G6" s="5224"/>
      <c r="H6" s="5224"/>
      <c r="I6" s="5225"/>
      <c r="J6" s="5224"/>
      <c r="K6" s="5224"/>
      <c r="L6" s="5224"/>
      <c r="M6" s="5224"/>
      <c r="N6" s="5224"/>
      <c r="O6" s="5224"/>
      <c r="P6" s="5226"/>
    </row>
    <row r="7" spans="1:16" ht="12.75" customHeight="1" x14ac:dyDescent="0.2">
      <c r="A7" s="5227" t="s">
        <v>3</v>
      </c>
      <c r="B7" s="5228"/>
      <c r="C7" s="5228"/>
      <c r="D7" s="5229"/>
      <c r="E7" s="5228"/>
      <c r="F7" s="5228"/>
      <c r="G7" s="5228"/>
      <c r="H7" s="5228"/>
      <c r="I7" s="5229"/>
      <c r="J7" s="5228"/>
      <c r="K7" s="5228"/>
      <c r="L7" s="5228"/>
      <c r="M7" s="5228"/>
      <c r="N7" s="5228"/>
      <c r="O7" s="5228"/>
      <c r="P7" s="5230"/>
    </row>
    <row r="8" spans="1:16" ht="12.75" customHeight="1" x14ac:dyDescent="0.2">
      <c r="A8" s="5231" t="s">
        <v>4</v>
      </c>
      <c r="B8" s="5232"/>
      <c r="C8" s="5232"/>
      <c r="D8" s="5233"/>
      <c r="E8" s="5232"/>
      <c r="F8" s="5232"/>
      <c r="G8" s="5232"/>
      <c r="H8" s="5232"/>
      <c r="I8" s="5233"/>
      <c r="J8" s="5232"/>
      <c r="K8" s="5232"/>
      <c r="L8" s="5232"/>
      <c r="M8" s="5232"/>
      <c r="N8" s="5232"/>
      <c r="O8" s="5232"/>
      <c r="P8" s="5234"/>
    </row>
    <row r="9" spans="1:16" ht="12.75" customHeight="1" x14ac:dyDescent="0.2">
      <c r="A9" s="5235" t="s">
        <v>5</v>
      </c>
      <c r="B9" s="5236"/>
      <c r="C9" s="5236"/>
      <c r="D9" s="5237"/>
      <c r="E9" s="5236"/>
      <c r="F9" s="5236"/>
      <c r="G9" s="5236"/>
      <c r="H9" s="5236"/>
      <c r="I9" s="5237"/>
      <c r="J9" s="5236"/>
      <c r="K9" s="5236"/>
      <c r="L9" s="5236"/>
      <c r="M9" s="5236"/>
      <c r="N9" s="5236"/>
      <c r="O9" s="5236"/>
      <c r="P9" s="5238"/>
    </row>
    <row r="10" spans="1:16" ht="12.75" customHeight="1" x14ac:dyDescent="0.2">
      <c r="A10" s="5239" t="s">
        <v>6</v>
      </c>
      <c r="B10" s="5240"/>
      <c r="C10" s="5240"/>
      <c r="D10" s="5241"/>
      <c r="E10" s="5240"/>
      <c r="F10" s="5240"/>
      <c r="G10" s="5240"/>
      <c r="H10" s="5240"/>
      <c r="I10" s="5241"/>
      <c r="J10" s="5240"/>
      <c r="K10" s="5240"/>
      <c r="L10" s="5240"/>
      <c r="M10" s="5240"/>
      <c r="N10" s="5240"/>
      <c r="O10" s="5240"/>
      <c r="P10" s="5242"/>
    </row>
    <row r="11" spans="1:16" ht="12.75" customHeight="1" x14ac:dyDescent="0.2">
      <c r="A11" s="5243"/>
      <c r="B11" s="5244"/>
      <c r="C11" s="5244"/>
      <c r="D11" s="5245"/>
      <c r="E11" s="5244"/>
      <c r="F11" s="5244"/>
      <c r="G11" s="5246"/>
      <c r="H11" s="5244"/>
      <c r="I11" s="5245"/>
      <c r="J11" s="5244"/>
      <c r="K11" s="5244"/>
      <c r="L11" s="5244"/>
      <c r="M11" s="5244"/>
      <c r="N11" s="5244"/>
      <c r="O11" s="5244"/>
      <c r="P11" s="5247"/>
    </row>
    <row r="12" spans="1:16" ht="12.75" customHeight="1" x14ac:dyDescent="0.2">
      <c r="A12" s="5248" t="s">
        <v>69</v>
      </c>
      <c r="B12" s="5249"/>
      <c r="C12" s="5249"/>
      <c r="D12" s="5250"/>
      <c r="E12" s="5249" t="s">
        <v>8</v>
      </c>
      <c r="F12" s="5249"/>
      <c r="G12" s="5249"/>
      <c r="H12" s="5249"/>
      <c r="I12" s="5250"/>
      <c r="J12" s="5249"/>
      <c r="K12" s="5249"/>
      <c r="L12" s="5249"/>
      <c r="M12" s="5249"/>
      <c r="N12" s="5251" t="s">
        <v>70</v>
      </c>
      <c r="O12" s="5249"/>
      <c r="P12" s="5252"/>
    </row>
    <row r="13" spans="1:16" ht="12.75" customHeight="1" x14ac:dyDescent="0.2">
      <c r="A13" s="5253"/>
      <c r="B13" s="5254"/>
      <c r="C13" s="5254"/>
      <c r="D13" s="5255"/>
      <c r="E13" s="5254"/>
      <c r="F13" s="5254"/>
      <c r="G13" s="5254"/>
      <c r="H13" s="5254"/>
      <c r="I13" s="5255"/>
      <c r="J13" s="5254"/>
      <c r="K13" s="5254"/>
      <c r="L13" s="5254"/>
      <c r="M13" s="5254"/>
      <c r="N13" s="5254"/>
      <c r="O13" s="5254"/>
      <c r="P13" s="5256"/>
    </row>
    <row r="14" spans="1:16" ht="12.75" customHeight="1" x14ac:dyDescent="0.2">
      <c r="A14" s="5257" t="s">
        <v>10</v>
      </c>
      <c r="B14" s="5258"/>
      <c r="C14" s="5258"/>
      <c r="D14" s="5259"/>
      <c r="E14" s="5258"/>
      <c r="F14" s="5258"/>
      <c r="G14" s="5258"/>
      <c r="H14" s="5258"/>
      <c r="I14" s="5259"/>
      <c r="J14" s="5258"/>
      <c r="K14" s="5258"/>
      <c r="L14" s="5258"/>
      <c r="M14" s="5258"/>
      <c r="N14" s="5260"/>
      <c r="O14" s="5261"/>
      <c r="P14" s="5262"/>
    </row>
    <row r="15" spans="1:16" ht="12.75" customHeight="1" x14ac:dyDescent="0.2">
      <c r="A15" s="5263"/>
      <c r="B15" s="5264"/>
      <c r="C15" s="5264"/>
      <c r="D15" s="5265"/>
      <c r="E15" s="5264"/>
      <c r="F15" s="5264"/>
      <c r="G15" s="5264"/>
      <c r="H15" s="5264"/>
      <c r="I15" s="5265"/>
      <c r="J15" s="5264"/>
      <c r="K15" s="5264"/>
      <c r="L15" s="5264"/>
      <c r="M15" s="5264"/>
      <c r="N15" s="5266" t="s">
        <v>11</v>
      </c>
      <c r="O15" s="5267" t="s">
        <v>12</v>
      </c>
      <c r="P15" s="5268"/>
    </row>
    <row r="16" spans="1:16" ht="12.75" customHeight="1" x14ac:dyDescent="0.2">
      <c r="A16" s="5269" t="s">
        <v>13</v>
      </c>
      <c r="B16" s="5270"/>
      <c r="C16" s="5270"/>
      <c r="D16" s="5271"/>
      <c r="E16" s="5270"/>
      <c r="F16" s="5270"/>
      <c r="G16" s="5270"/>
      <c r="H16" s="5270"/>
      <c r="I16" s="5271"/>
      <c r="J16" s="5270"/>
      <c r="K16" s="5270"/>
      <c r="L16" s="5270"/>
      <c r="M16" s="5270"/>
      <c r="N16" s="5272"/>
      <c r="O16" s="5273"/>
      <c r="P16" s="5273"/>
    </row>
    <row r="17" spans="1:47" ht="12.75" customHeight="1" x14ac:dyDescent="0.2">
      <c r="A17" s="5274" t="s">
        <v>14</v>
      </c>
      <c r="B17" s="5275"/>
      <c r="C17" s="5275"/>
      <c r="D17" s="5276"/>
      <c r="E17" s="5275"/>
      <c r="F17" s="5275"/>
      <c r="G17" s="5275"/>
      <c r="H17" s="5275"/>
      <c r="I17" s="5276"/>
      <c r="J17" s="5275"/>
      <c r="K17" s="5275"/>
      <c r="L17" s="5275"/>
      <c r="M17" s="5275"/>
      <c r="N17" s="5277" t="s">
        <v>15</v>
      </c>
      <c r="O17" s="5278" t="s">
        <v>16</v>
      </c>
      <c r="P17" s="5279"/>
    </row>
    <row r="18" spans="1:47" ht="12.75" customHeight="1" x14ac:dyDescent="0.2">
      <c r="A18" s="5280"/>
      <c r="B18" s="5281"/>
      <c r="C18" s="5281"/>
      <c r="D18" s="5282"/>
      <c r="E18" s="5281"/>
      <c r="F18" s="5281"/>
      <c r="G18" s="5281"/>
      <c r="H18" s="5281"/>
      <c r="I18" s="5282"/>
      <c r="J18" s="5281"/>
      <c r="K18" s="5281"/>
      <c r="L18" s="5281"/>
      <c r="M18" s="5281"/>
      <c r="N18" s="5283"/>
      <c r="O18" s="5284"/>
      <c r="P18" s="5285" t="s">
        <v>8</v>
      </c>
    </row>
    <row r="19" spans="1:47" ht="12.75" customHeight="1" x14ac:dyDescent="0.2">
      <c r="A19" s="5286"/>
      <c r="B19" s="5287"/>
      <c r="C19" s="5287"/>
      <c r="D19" s="5288"/>
      <c r="E19" s="5287"/>
      <c r="F19" s="5287"/>
      <c r="G19" s="5287"/>
      <c r="H19" s="5287"/>
      <c r="I19" s="5288"/>
      <c r="J19" s="5287"/>
      <c r="K19" s="5289"/>
      <c r="L19" s="5287" t="s">
        <v>17</v>
      </c>
      <c r="M19" s="5287"/>
      <c r="N19" s="5290"/>
      <c r="O19" s="5291"/>
      <c r="P19" s="5292"/>
      <c r="AU19" s="5293"/>
    </row>
    <row r="20" spans="1:47" ht="12.75" customHeight="1" x14ac:dyDescent="0.2">
      <c r="A20" s="5294"/>
      <c r="B20" s="5295"/>
      <c r="C20" s="5295"/>
      <c r="D20" s="5296"/>
      <c r="E20" s="5295"/>
      <c r="F20" s="5295"/>
      <c r="G20" s="5295"/>
      <c r="H20" s="5295"/>
      <c r="I20" s="5296"/>
      <c r="J20" s="5295"/>
      <c r="K20" s="5295"/>
      <c r="L20" s="5295"/>
      <c r="M20" s="5295"/>
      <c r="N20" s="5297"/>
      <c r="O20" s="5298"/>
      <c r="P20" s="5299"/>
    </row>
    <row r="21" spans="1:47" ht="12.75" customHeight="1" x14ac:dyDescent="0.2">
      <c r="A21" s="5300"/>
      <c r="B21" s="5301"/>
      <c r="C21" s="5302"/>
      <c r="D21" s="5302"/>
      <c r="E21" s="5301"/>
      <c r="F21" s="5301"/>
      <c r="G21" s="5301"/>
      <c r="H21" s="5301" t="s">
        <v>8</v>
      </c>
      <c r="I21" s="5303"/>
      <c r="J21" s="5301"/>
      <c r="K21" s="5301"/>
      <c r="L21" s="5301"/>
      <c r="M21" s="5301"/>
      <c r="N21" s="5304"/>
      <c r="O21" s="5305"/>
      <c r="P21" s="5306"/>
    </row>
    <row r="22" spans="1:47" ht="12.75" customHeight="1" x14ac:dyDescent="0.2">
      <c r="A22" s="5307"/>
      <c r="B22" s="5308"/>
      <c r="C22" s="5308"/>
      <c r="D22" s="5309"/>
      <c r="E22" s="5308"/>
      <c r="F22" s="5308"/>
      <c r="G22" s="5308"/>
      <c r="H22" s="5308"/>
      <c r="I22" s="5309"/>
      <c r="J22" s="5308"/>
      <c r="K22" s="5308"/>
      <c r="L22" s="5308"/>
      <c r="M22" s="5308"/>
      <c r="N22" s="5308"/>
      <c r="O22" s="5308"/>
      <c r="P22" s="5310"/>
    </row>
    <row r="23" spans="1:47" ht="12.75" customHeight="1" x14ac:dyDescent="0.2">
      <c r="A23" s="5311" t="s">
        <v>18</v>
      </c>
      <c r="B23" s="5312"/>
      <c r="C23" s="5312"/>
      <c r="D23" s="5313"/>
      <c r="E23" s="5314" t="s">
        <v>19</v>
      </c>
      <c r="F23" s="5314"/>
      <c r="G23" s="5314"/>
      <c r="H23" s="5314"/>
      <c r="I23" s="5314"/>
      <c r="J23" s="5314"/>
      <c r="K23" s="5314"/>
      <c r="L23" s="5314"/>
      <c r="M23" s="5312"/>
      <c r="N23" s="5312"/>
      <c r="O23" s="5312"/>
      <c r="P23" s="5315"/>
    </row>
    <row r="24" spans="1:47" ht="15.75" x14ac:dyDescent="0.25">
      <c r="A24" s="5316"/>
      <c r="B24" s="5317"/>
      <c r="C24" s="5317"/>
      <c r="D24" s="5318"/>
      <c r="E24" s="5319" t="s">
        <v>20</v>
      </c>
      <c r="F24" s="5319"/>
      <c r="G24" s="5319"/>
      <c r="H24" s="5319"/>
      <c r="I24" s="5319"/>
      <c r="J24" s="5319"/>
      <c r="K24" s="5319"/>
      <c r="L24" s="5319"/>
      <c r="M24" s="5317"/>
      <c r="N24" s="5317"/>
      <c r="O24" s="5317"/>
      <c r="P24" s="5320"/>
    </row>
    <row r="25" spans="1:47" ht="12.75" customHeight="1" x14ac:dyDescent="0.2">
      <c r="A25" s="5321"/>
      <c r="B25" s="5322" t="s">
        <v>21</v>
      </c>
      <c r="C25" s="5323"/>
      <c r="D25" s="5323"/>
      <c r="E25" s="5323"/>
      <c r="F25" s="5323"/>
      <c r="G25" s="5323"/>
      <c r="H25" s="5323"/>
      <c r="I25" s="5323"/>
      <c r="J25" s="5323"/>
      <c r="K25" s="5323"/>
      <c r="L25" s="5323"/>
      <c r="M25" s="5323"/>
      <c r="N25" s="5323"/>
      <c r="O25" s="5324"/>
      <c r="P25" s="5325"/>
    </row>
    <row r="26" spans="1:47" ht="12.75" customHeight="1" x14ac:dyDescent="0.2">
      <c r="A26" s="5326" t="s">
        <v>22</v>
      </c>
      <c r="B26" s="5327" t="s">
        <v>23</v>
      </c>
      <c r="C26" s="5327"/>
      <c r="D26" s="5326" t="s">
        <v>24</v>
      </c>
      <c r="E26" s="5326" t="s">
        <v>25</v>
      </c>
      <c r="F26" s="5326" t="s">
        <v>22</v>
      </c>
      <c r="G26" s="5327" t="s">
        <v>23</v>
      </c>
      <c r="H26" s="5327"/>
      <c r="I26" s="5326" t="s">
        <v>24</v>
      </c>
      <c r="J26" s="5326" t="s">
        <v>25</v>
      </c>
      <c r="K26" s="5326" t="s">
        <v>22</v>
      </c>
      <c r="L26" s="5327" t="s">
        <v>23</v>
      </c>
      <c r="M26" s="5327"/>
      <c r="N26" s="5328" t="s">
        <v>24</v>
      </c>
      <c r="O26" s="5326" t="s">
        <v>25</v>
      </c>
      <c r="P26" s="5329"/>
    </row>
    <row r="27" spans="1:47" ht="12.75" customHeight="1" x14ac:dyDescent="0.2">
      <c r="A27" s="5330"/>
      <c r="B27" s="5331" t="s">
        <v>26</v>
      </c>
      <c r="C27" s="5331" t="s">
        <v>2</v>
      </c>
      <c r="D27" s="5330"/>
      <c r="E27" s="5330"/>
      <c r="F27" s="5330"/>
      <c r="G27" s="5331" t="s">
        <v>26</v>
      </c>
      <c r="H27" s="5331" t="s">
        <v>2</v>
      </c>
      <c r="I27" s="5330"/>
      <c r="J27" s="5330"/>
      <c r="K27" s="5330"/>
      <c r="L27" s="5331" t="s">
        <v>26</v>
      </c>
      <c r="M27" s="5331" t="s">
        <v>2</v>
      </c>
      <c r="N27" s="5332"/>
      <c r="O27" s="5330"/>
      <c r="P27" s="5333"/>
      <c r="Q27" s="37" t="s">
        <v>166</v>
      </c>
      <c r="R27" s="38"/>
      <c r="S27" t="s">
        <v>167</v>
      </c>
    </row>
    <row r="28" spans="1:47" ht="12.75" customHeight="1" x14ac:dyDescent="0.2">
      <c r="A28" s="5334">
        <v>1</v>
      </c>
      <c r="B28" s="5335">
        <v>0</v>
      </c>
      <c r="C28" s="5336">
        <v>0.15</v>
      </c>
      <c r="D28" s="5337">
        <v>16000</v>
      </c>
      <c r="E28" s="5338">
        <f t="shared" ref="E28:E59" si="0">D28*(100-2.62)/100</f>
        <v>15580.8</v>
      </c>
      <c r="F28" s="5339">
        <v>33</v>
      </c>
      <c r="G28" s="5340">
        <v>8</v>
      </c>
      <c r="H28" s="5340">
        <v>8.15</v>
      </c>
      <c r="I28" s="5337">
        <v>16000</v>
      </c>
      <c r="J28" s="5338">
        <f t="shared" ref="J28:J59" si="1">I28*(100-2.62)/100</f>
        <v>15580.8</v>
      </c>
      <c r="K28" s="5339">
        <v>65</v>
      </c>
      <c r="L28" s="5340">
        <v>16</v>
      </c>
      <c r="M28" s="5340">
        <v>16.149999999999999</v>
      </c>
      <c r="N28" s="5337">
        <v>16000</v>
      </c>
      <c r="O28" s="5338">
        <f t="shared" ref="O28:O59" si="2">N28*(100-2.62)/100</f>
        <v>15580.8</v>
      </c>
      <c r="P28" s="5341"/>
      <c r="Q28" s="9764">
        <v>0</v>
      </c>
      <c r="R28" s="10692">
        <v>0.15</v>
      </c>
      <c r="S28" s="12">
        <f>AVERAGE(D28:D31)</f>
        <v>16000</v>
      </c>
    </row>
    <row r="29" spans="1:47" ht="12.75" customHeight="1" x14ac:dyDescent="0.2">
      <c r="A29" s="5342">
        <v>2</v>
      </c>
      <c r="B29" s="5342">
        <v>0.15</v>
      </c>
      <c r="C29" s="5343">
        <v>0.3</v>
      </c>
      <c r="D29" s="5344">
        <v>16000</v>
      </c>
      <c r="E29" s="5345">
        <f t="shared" si="0"/>
        <v>15580.8</v>
      </c>
      <c r="F29" s="5346">
        <v>34</v>
      </c>
      <c r="G29" s="5347">
        <v>8.15</v>
      </c>
      <c r="H29" s="5347">
        <v>8.3000000000000007</v>
      </c>
      <c r="I29" s="5344">
        <v>16000</v>
      </c>
      <c r="J29" s="5345">
        <f t="shared" si="1"/>
        <v>15580.8</v>
      </c>
      <c r="K29" s="5346">
        <v>66</v>
      </c>
      <c r="L29" s="5347">
        <v>16.149999999999999</v>
      </c>
      <c r="M29" s="5347">
        <v>16.3</v>
      </c>
      <c r="N29" s="5344">
        <v>16000</v>
      </c>
      <c r="O29" s="5345">
        <f t="shared" si="2"/>
        <v>15580.8</v>
      </c>
      <c r="P29" s="5348"/>
      <c r="Q29" s="10696">
        <v>1</v>
      </c>
      <c r="R29" s="10692">
        <v>1.1499999999999999</v>
      </c>
      <c r="S29" s="12">
        <f>AVERAGE(D32:D35)</f>
        <v>16000</v>
      </c>
    </row>
    <row r="30" spans="1:47" ht="12.75" customHeight="1" x14ac:dyDescent="0.2">
      <c r="A30" s="5349">
        <v>3</v>
      </c>
      <c r="B30" s="5350">
        <v>0.3</v>
      </c>
      <c r="C30" s="5351">
        <v>0.45</v>
      </c>
      <c r="D30" s="5352">
        <v>16000</v>
      </c>
      <c r="E30" s="5353">
        <f t="shared" si="0"/>
        <v>15580.8</v>
      </c>
      <c r="F30" s="5354">
        <v>35</v>
      </c>
      <c r="G30" s="5355">
        <v>8.3000000000000007</v>
      </c>
      <c r="H30" s="5355">
        <v>8.4499999999999993</v>
      </c>
      <c r="I30" s="5352">
        <v>16000</v>
      </c>
      <c r="J30" s="5353">
        <f t="shared" si="1"/>
        <v>15580.8</v>
      </c>
      <c r="K30" s="5354">
        <v>67</v>
      </c>
      <c r="L30" s="5355">
        <v>16.3</v>
      </c>
      <c r="M30" s="5355">
        <v>16.45</v>
      </c>
      <c r="N30" s="5352">
        <v>16000</v>
      </c>
      <c r="O30" s="5353">
        <f t="shared" si="2"/>
        <v>15580.8</v>
      </c>
      <c r="P30" s="5356"/>
      <c r="Q30" s="10630">
        <v>2</v>
      </c>
      <c r="R30" s="10692">
        <v>2.15</v>
      </c>
      <c r="S30" s="12">
        <f>AVERAGE(D36:D39)</f>
        <v>16000</v>
      </c>
      <c r="V30" s="5357"/>
    </row>
    <row r="31" spans="1:47" ht="12.75" customHeight="1" x14ac:dyDescent="0.2">
      <c r="A31" s="5358">
        <v>4</v>
      </c>
      <c r="B31" s="5358">
        <v>0.45</v>
      </c>
      <c r="C31" s="5359">
        <v>1</v>
      </c>
      <c r="D31" s="5360">
        <v>16000</v>
      </c>
      <c r="E31" s="5361">
        <f t="shared" si="0"/>
        <v>15580.8</v>
      </c>
      <c r="F31" s="5362">
        <v>36</v>
      </c>
      <c r="G31" s="5359">
        <v>8.4499999999999993</v>
      </c>
      <c r="H31" s="5359">
        <v>9</v>
      </c>
      <c r="I31" s="5360">
        <v>16000</v>
      </c>
      <c r="J31" s="5361">
        <f t="shared" si="1"/>
        <v>15580.8</v>
      </c>
      <c r="K31" s="5362">
        <v>68</v>
      </c>
      <c r="L31" s="5359">
        <v>16.45</v>
      </c>
      <c r="M31" s="5359">
        <v>17</v>
      </c>
      <c r="N31" s="5360">
        <v>16000</v>
      </c>
      <c r="O31" s="5361">
        <f t="shared" si="2"/>
        <v>15580.8</v>
      </c>
      <c r="P31" s="5363"/>
      <c r="Q31" s="10630">
        <v>3</v>
      </c>
      <c r="R31" s="10631">
        <v>3.15</v>
      </c>
      <c r="S31" s="12">
        <f>AVERAGE(D40:D43)</f>
        <v>16000</v>
      </c>
    </row>
    <row r="32" spans="1:47" ht="12.75" customHeight="1" x14ac:dyDescent="0.2">
      <c r="A32" s="5364">
        <v>5</v>
      </c>
      <c r="B32" s="5365">
        <v>1</v>
      </c>
      <c r="C32" s="5366">
        <v>1.1499999999999999</v>
      </c>
      <c r="D32" s="5367">
        <v>16000</v>
      </c>
      <c r="E32" s="5368">
        <f t="shared" si="0"/>
        <v>15580.8</v>
      </c>
      <c r="F32" s="5369">
        <v>37</v>
      </c>
      <c r="G32" s="5365">
        <v>9</v>
      </c>
      <c r="H32" s="5365">
        <v>9.15</v>
      </c>
      <c r="I32" s="5367">
        <v>16000</v>
      </c>
      <c r="J32" s="5368">
        <f t="shared" si="1"/>
        <v>15580.8</v>
      </c>
      <c r="K32" s="5369">
        <v>69</v>
      </c>
      <c r="L32" s="5365">
        <v>17</v>
      </c>
      <c r="M32" s="5365">
        <v>17.149999999999999</v>
      </c>
      <c r="N32" s="5367">
        <v>16000</v>
      </c>
      <c r="O32" s="5368">
        <f t="shared" si="2"/>
        <v>15580.8</v>
      </c>
      <c r="P32" s="5370"/>
      <c r="Q32" s="10630">
        <v>4</v>
      </c>
      <c r="R32" s="10631">
        <v>4.1500000000000004</v>
      </c>
      <c r="S32" s="12">
        <f>AVERAGE(D44:D47)</f>
        <v>16000</v>
      </c>
      <c r="AQ32" s="5367"/>
    </row>
    <row r="33" spans="1:19" ht="12.75" customHeight="1" x14ac:dyDescent="0.2">
      <c r="A33" s="5371">
        <v>6</v>
      </c>
      <c r="B33" s="5372">
        <v>1.1499999999999999</v>
      </c>
      <c r="C33" s="5373">
        <v>1.3</v>
      </c>
      <c r="D33" s="5374">
        <v>16000</v>
      </c>
      <c r="E33" s="5375">
        <f t="shared" si="0"/>
        <v>15580.8</v>
      </c>
      <c r="F33" s="5376">
        <v>38</v>
      </c>
      <c r="G33" s="5373">
        <v>9.15</v>
      </c>
      <c r="H33" s="5373">
        <v>9.3000000000000007</v>
      </c>
      <c r="I33" s="5374">
        <v>16000</v>
      </c>
      <c r="J33" s="5375">
        <f t="shared" si="1"/>
        <v>15580.8</v>
      </c>
      <c r="K33" s="5376">
        <v>70</v>
      </c>
      <c r="L33" s="5373">
        <v>17.149999999999999</v>
      </c>
      <c r="M33" s="5373">
        <v>17.3</v>
      </c>
      <c r="N33" s="5374">
        <v>16000</v>
      </c>
      <c r="O33" s="5375">
        <f t="shared" si="2"/>
        <v>15580.8</v>
      </c>
      <c r="P33" s="5377"/>
      <c r="Q33" s="10696">
        <v>5</v>
      </c>
      <c r="R33" s="10631">
        <v>5.15</v>
      </c>
      <c r="S33" s="12">
        <f>AVERAGE(D48:D51)</f>
        <v>16000</v>
      </c>
    </row>
    <row r="34" spans="1:19" x14ac:dyDescent="0.2">
      <c r="A34" s="5378">
        <v>7</v>
      </c>
      <c r="B34" s="5379">
        <v>1.3</v>
      </c>
      <c r="C34" s="5380">
        <v>1.45</v>
      </c>
      <c r="D34" s="5381">
        <v>16000</v>
      </c>
      <c r="E34" s="5382">
        <f t="shared" si="0"/>
        <v>15580.8</v>
      </c>
      <c r="F34" s="5383">
        <v>39</v>
      </c>
      <c r="G34" s="5384">
        <v>9.3000000000000007</v>
      </c>
      <c r="H34" s="5384">
        <v>9.4499999999999993</v>
      </c>
      <c r="I34" s="5381">
        <v>16000</v>
      </c>
      <c r="J34" s="5382">
        <f t="shared" si="1"/>
        <v>15580.8</v>
      </c>
      <c r="K34" s="5383">
        <v>71</v>
      </c>
      <c r="L34" s="5384">
        <v>17.3</v>
      </c>
      <c r="M34" s="5384">
        <v>17.45</v>
      </c>
      <c r="N34" s="5381">
        <v>16000</v>
      </c>
      <c r="O34" s="5382">
        <f t="shared" si="2"/>
        <v>15580.8</v>
      </c>
      <c r="P34" s="5385"/>
      <c r="Q34" s="10696">
        <v>6</v>
      </c>
      <c r="R34" s="10631">
        <v>6.15</v>
      </c>
      <c r="S34" s="12">
        <f>AVERAGE(D52:D55)</f>
        <v>16000</v>
      </c>
    </row>
    <row r="35" spans="1:19" x14ac:dyDescent="0.2">
      <c r="A35" s="5386">
        <v>8</v>
      </c>
      <c r="B35" s="5386">
        <v>1.45</v>
      </c>
      <c r="C35" s="5387">
        <v>2</v>
      </c>
      <c r="D35" s="5388">
        <v>16000</v>
      </c>
      <c r="E35" s="5389">
        <f t="shared" si="0"/>
        <v>15580.8</v>
      </c>
      <c r="F35" s="5390">
        <v>40</v>
      </c>
      <c r="G35" s="5387">
        <v>9.4499999999999993</v>
      </c>
      <c r="H35" s="5387">
        <v>10</v>
      </c>
      <c r="I35" s="5388">
        <v>16000</v>
      </c>
      <c r="J35" s="5389">
        <f t="shared" si="1"/>
        <v>15580.8</v>
      </c>
      <c r="K35" s="5390">
        <v>72</v>
      </c>
      <c r="L35" s="5391">
        <v>17.45</v>
      </c>
      <c r="M35" s="5387">
        <v>18</v>
      </c>
      <c r="N35" s="5388">
        <v>16000</v>
      </c>
      <c r="O35" s="5389">
        <f t="shared" si="2"/>
        <v>15580.8</v>
      </c>
      <c r="P35" s="5392"/>
      <c r="Q35" s="10696">
        <v>7</v>
      </c>
      <c r="R35" s="10631">
        <v>7.15</v>
      </c>
      <c r="S35" s="12">
        <f>AVERAGE(D56:D59)</f>
        <v>16000</v>
      </c>
    </row>
    <row r="36" spans="1:19" x14ac:dyDescent="0.2">
      <c r="A36" s="5393">
        <v>9</v>
      </c>
      <c r="B36" s="5394">
        <v>2</v>
      </c>
      <c r="C36" s="5395">
        <v>2.15</v>
      </c>
      <c r="D36" s="5396">
        <v>16000</v>
      </c>
      <c r="E36" s="5397">
        <f t="shared" si="0"/>
        <v>15580.8</v>
      </c>
      <c r="F36" s="5398">
        <v>41</v>
      </c>
      <c r="G36" s="5399">
        <v>10</v>
      </c>
      <c r="H36" s="5400">
        <v>10.15</v>
      </c>
      <c r="I36" s="5396">
        <v>16000</v>
      </c>
      <c r="J36" s="5397">
        <f t="shared" si="1"/>
        <v>15580.8</v>
      </c>
      <c r="K36" s="5398">
        <v>73</v>
      </c>
      <c r="L36" s="5400">
        <v>18</v>
      </c>
      <c r="M36" s="5399">
        <v>18.149999999999999</v>
      </c>
      <c r="N36" s="5396">
        <v>16000</v>
      </c>
      <c r="O36" s="5397">
        <f t="shared" si="2"/>
        <v>15580.8</v>
      </c>
      <c r="P36" s="5401"/>
      <c r="Q36" s="10696">
        <v>8</v>
      </c>
      <c r="R36" s="10696">
        <v>8.15</v>
      </c>
      <c r="S36" s="12">
        <f>AVERAGE(I28:I31)</f>
        <v>16000</v>
      </c>
    </row>
    <row r="37" spans="1:19" x14ac:dyDescent="0.2">
      <c r="A37" s="5402">
        <v>10</v>
      </c>
      <c r="B37" s="5402">
        <v>2.15</v>
      </c>
      <c r="C37" s="5403">
        <v>2.2999999999999998</v>
      </c>
      <c r="D37" s="5404">
        <v>16000</v>
      </c>
      <c r="E37" s="5405">
        <f t="shared" si="0"/>
        <v>15580.8</v>
      </c>
      <c r="F37" s="5406">
        <v>42</v>
      </c>
      <c r="G37" s="5403">
        <v>10.15</v>
      </c>
      <c r="H37" s="5407">
        <v>10.3</v>
      </c>
      <c r="I37" s="5404">
        <v>16000</v>
      </c>
      <c r="J37" s="5405">
        <f t="shared" si="1"/>
        <v>15580.8</v>
      </c>
      <c r="K37" s="5406">
        <v>74</v>
      </c>
      <c r="L37" s="5407">
        <v>18.149999999999999</v>
      </c>
      <c r="M37" s="5403">
        <v>18.3</v>
      </c>
      <c r="N37" s="5404">
        <v>16000</v>
      </c>
      <c r="O37" s="5405">
        <f t="shared" si="2"/>
        <v>15580.8</v>
      </c>
      <c r="P37" s="5408"/>
      <c r="Q37" s="10696">
        <v>9</v>
      </c>
      <c r="R37" s="10696">
        <v>9.15</v>
      </c>
      <c r="S37" s="12">
        <f>AVERAGE(I32:I35)</f>
        <v>16000</v>
      </c>
    </row>
    <row r="38" spans="1:19" x14ac:dyDescent="0.2">
      <c r="A38" s="5409">
        <v>11</v>
      </c>
      <c r="B38" s="5410">
        <v>2.2999999999999998</v>
      </c>
      <c r="C38" s="5411">
        <v>2.4500000000000002</v>
      </c>
      <c r="D38" s="5412">
        <v>16000</v>
      </c>
      <c r="E38" s="5413">
        <f t="shared" si="0"/>
        <v>15580.8</v>
      </c>
      <c r="F38" s="5414">
        <v>43</v>
      </c>
      <c r="G38" s="5415">
        <v>10.3</v>
      </c>
      <c r="H38" s="5416">
        <v>10.45</v>
      </c>
      <c r="I38" s="5412">
        <v>16000</v>
      </c>
      <c r="J38" s="5413">
        <f t="shared" si="1"/>
        <v>15580.8</v>
      </c>
      <c r="K38" s="5414">
        <v>75</v>
      </c>
      <c r="L38" s="5416">
        <v>18.3</v>
      </c>
      <c r="M38" s="5415">
        <v>18.45</v>
      </c>
      <c r="N38" s="5412">
        <v>16000</v>
      </c>
      <c r="O38" s="5413">
        <f t="shared" si="2"/>
        <v>15580.8</v>
      </c>
      <c r="P38" s="5417"/>
      <c r="Q38" s="10696">
        <v>10</v>
      </c>
      <c r="R38" s="10693">
        <v>10.15</v>
      </c>
      <c r="S38" s="12">
        <f>AVERAGE(I36:I39)</f>
        <v>16000</v>
      </c>
    </row>
    <row r="39" spans="1:19" x14ac:dyDescent="0.2">
      <c r="A39" s="5418">
        <v>12</v>
      </c>
      <c r="B39" s="5418">
        <v>2.4500000000000002</v>
      </c>
      <c r="C39" s="5419">
        <v>3</v>
      </c>
      <c r="D39" s="5420">
        <v>16000</v>
      </c>
      <c r="E39" s="5421">
        <f t="shared" si="0"/>
        <v>15580.8</v>
      </c>
      <c r="F39" s="5422">
        <v>44</v>
      </c>
      <c r="G39" s="5419">
        <v>10.45</v>
      </c>
      <c r="H39" s="5423">
        <v>11</v>
      </c>
      <c r="I39" s="5420">
        <v>16000</v>
      </c>
      <c r="J39" s="5421">
        <f t="shared" si="1"/>
        <v>15580.8</v>
      </c>
      <c r="K39" s="5422">
        <v>76</v>
      </c>
      <c r="L39" s="5423">
        <v>18.45</v>
      </c>
      <c r="M39" s="5419">
        <v>19</v>
      </c>
      <c r="N39" s="5420">
        <v>16000</v>
      </c>
      <c r="O39" s="5421">
        <f t="shared" si="2"/>
        <v>15580.8</v>
      </c>
      <c r="P39" s="5424"/>
      <c r="Q39" s="10696">
        <v>11</v>
      </c>
      <c r="R39" s="10693">
        <v>11.15</v>
      </c>
      <c r="S39" s="12">
        <f>AVERAGE(I40:I43)</f>
        <v>16000</v>
      </c>
    </row>
    <row r="40" spans="1:19" x14ac:dyDescent="0.2">
      <c r="A40" s="5425">
        <v>13</v>
      </c>
      <c r="B40" s="5426">
        <v>3</v>
      </c>
      <c r="C40" s="5427">
        <v>3.15</v>
      </c>
      <c r="D40" s="5428">
        <v>16000</v>
      </c>
      <c r="E40" s="5429">
        <f t="shared" si="0"/>
        <v>15580.8</v>
      </c>
      <c r="F40" s="5430">
        <v>45</v>
      </c>
      <c r="G40" s="5431">
        <v>11</v>
      </c>
      <c r="H40" s="5432">
        <v>11.15</v>
      </c>
      <c r="I40" s="5428">
        <v>16000</v>
      </c>
      <c r="J40" s="5429">
        <f t="shared" si="1"/>
        <v>15580.8</v>
      </c>
      <c r="K40" s="5430">
        <v>77</v>
      </c>
      <c r="L40" s="5432">
        <v>19</v>
      </c>
      <c r="M40" s="5431">
        <v>19.149999999999999</v>
      </c>
      <c r="N40" s="5428">
        <v>16000</v>
      </c>
      <c r="O40" s="5429">
        <f t="shared" si="2"/>
        <v>15580.8</v>
      </c>
      <c r="P40" s="5433"/>
      <c r="Q40" s="10696">
        <v>12</v>
      </c>
      <c r="R40" s="10693">
        <v>12.15</v>
      </c>
      <c r="S40" s="12">
        <f>AVERAGE(I44:I47)</f>
        <v>16000</v>
      </c>
    </row>
    <row r="41" spans="1:19" x14ac:dyDescent="0.2">
      <c r="A41" s="5434">
        <v>14</v>
      </c>
      <c r="B41" s="5434">
        <v>3.15</v>
      </c>
      <c r="C41" s="5435">
        <v>3.3</v>
      </c>
      <c r="D41" s="5436">
        <v>16000</v>
      </c>
      <c r="E41" s="5437">
        <f t="shared" si="0"/>
        <v>15580.8</v>
      </c>
      <c r="F41" s="5438">
        <v>46</v>
      </c>
      <c r="G41" s="5439">
        <v>11.15</v>
      </c>
      <c r="H41" s="5435">
        <v>11.3</v>
      </c>
      <c r="I41" s="5436">
        <v>16000</v>
      </c>
      <c r="J41" s="5437">
        <f t="shared" si="1"/>
        <v>15580.8</v>
      </c>
      <c r="K41" s="5438">
        <v>78</v>
      </c>
      <c r="L41" s="5435">
        <v>19.149999999999999</v>
      </c>
      <c r="M41" s="5439">
        <v>19.3</v>
      </c>
      <c r="N41" s="5436">
        <v>16000</v>
      </c>
      <c r="O41" s="5437">
        <f t="shared" si="2"/>
        <v>15580.8</v>
      </c>
      <c r="P41" s="5440"/>
      <c r="Q41" s="10696">
        <v>13</v>
      </c>
      <c r="R41" s="10693">
        <v>13.15</v>
      </c>
      <c r="S41" s="12">
        <f>AVERAGE(I48:I51)</f>
        <v>16000</v>
      </c>
    </row>
    <row r="42" spans="1:19" x14ac:dyDescent="0.2">
      <c r="A42" s="5441">
        <v>15</v>
      </c>
      <c r="B42" s="5442">
        <v>3.3</v>
      </c>
      <c r="C42" s="5443">
        <v>3.45</v>
      </c>
      <c r="D42" s="5444">
        <v>16000</v>
      </c>
      <c r="E42" s="5445">
        <f t="shared" si="0"/>
        <v>15580.8</v>
      </c>
      <c r="F42" s="5446">
        <v>47</v>
      </c>
      <c r="G42" s="5447">
        <v>11.3</v>
      </c>
      <c r="H42" s="5448">
        <v>11.45</v>
      </c>
      <c r="I42" s="5444">
        <v>16000</v>
      </c>
      <c r="J42" s="5445">
        <f t="shared" si="1"/>
        <v>15580.8</v>
      </c>
      <c r="K42" s="5446">
        <v>79</v>
      </c>
      <c r="L42" s="5448">
        <v>19.3</v>
      </c>
      <c r="M42" s="5447">
        <v>19.45</v>
      </c>
      <c r="N42" s="5444">
        <v>16000</v>
      </c>
      <c r="O42" s="5445">
        <f t="shared" si="2"/>
        <v>15580.8</v>
      </c>
      <c r="P42" s="5449"/>
      <c r="Q42" s="10696">
        <v>14</v>
      </c>
      <c r="R42" s="10693">
        <v>14.15</v>
      </c>
      <c r="S42" s="12">
        <f>AVERAGE(I52:I55)</f>
        <v>16000</v>
      </c>
    </row>
    <row r="43" spans="1:19" x14ac:dyDescent="0.2">
      <c r="A43" s="5450">
        <v>16</v>
      </c>
      <c r="B43" s="5450">
        <v>3.45</v>
      </c>
      <c r="C43" s="5451">
        <v>4</v>
      </c>
      <c r="D43" s="5452">
        <v>16000</v>
      </c>
      <c r="E43" s="5453">
        <f t="shared" si="0"/>
        <v>15580.8</v>
      </c>
      <c r="F43" s="5454">
        <v>48</v>
      </c>
      <c r="G43" s="5455">
        <v>11.45</v>
      </c>
      <c r="H43" s="5451">
        <v>12</v>
      </c>
      <c r="I43" s="5452">
        <v>16000</v>
      </c>
      <c r="J43" s="5453">
        <f t="shared" si="1"/>
        <v>15580.8</v>
      </c>
      <c r="K43" s="5454">
        <v>80</v>
      </c>
      <c r="L43" s="5451">
        <v>19.45</v>
      </c>
      <c r="M43" s="5451">
        <v>20</v>
      </c>
      <c r="N43" s="5452">
        <v>16000</v>
      </c>
      <c r="O43" s="5453">
        <f t="shared" si="2"/>
        <v>15580.8</v>
      </c>
      <c r="P43" s="5456"/>
      <c r="Q43" s="10696">
        <v>15</v>
      </c>
      <c r="R43" s="10696">
        <v>15.15</v>
      </c>
      <c r="S43" s="12">
        <f>AVERAGE(I56:I59)</f>
        <v>16000</v>
      </c>
    </row>
    <row r="44" spans="1:19" x14ac:dyDescent="0.2">
      <c r="A44" s="5457">
        <v>17</v>
      </c>
      <c r="B44" s="5458">
        <v>4</v>
      </c>
      <c r="C44" s="5459">
        <v>4.1500000000000004</v>
      </c>
      <c r="D44" s="5460">
        <v>16000</v>
      </c>
      <c r="E44" s="5461">
        <f t="shared" si="0"/>
        <v>15580.8</v>
      </c>
      <c r="F44" s="5462">
        <v>49</v>
      </c>
      <c r="G44" s="5463">
        <v>12</v>
      </c>
      <c r="H44" s="5464">
        <v>12.15</v>
      </c>
      <c r="I44" s="5460">
        <v>16000</v>
      </c>
      <c r="J44" s="5461">
        <f t="shared" si="1"/>
        <v>15580.8</v>
      </c>
      <c r="K44" s="5462">
        <v>81</v>
      </c>
      <c r="L44" s="5464">
        <v>20</v>
      </c>
      <c r="M44" s="5463">
        <v>20.149999999999999</v>
      </c>
      <c r="N44" s="5460">
        <v>16000</v>
      </c>
      <c r="O44" s="5461">
        <f t="shared" si="2"/>
        <v>15580.8</v>
      </c>
      <c r="P44" s="5465"/>
      <c r="Q44" s="10696">
        <v>16</v>
      </c>
      <c r="R44" s="10696">
        <v>16.149999999999999</v>
      </c>
      <c r="S44" s="12">
        <f>AVERAGE(N28:N31)</f>
        <v>16000</v>
      </c>
    </row>
    <row r="45" spans="1:19" x14ac:dyDescent="0.2">
      <c r="A45" s="5466">
        <v>18</v>
      </c>
      <c r="B45" s="5466">
        <v>4.1500000000000004</v>
      </c>
      <c r="C45" s="5467">
        <v>4.3</v>
      </c>
      <c r="D45" s="5468">
        <v>16000</v>
      </c>
      <c r="E45" s="5469">
        <f t="shared" si="0"/>
        <v>15580.8</v>
      </c>
      <c r="F45" s="5470">
        <v>50</v>
      </c>
      <c r="G45" s="5471">
        <v>12.15</v>
      </c>
      <c r="H45" s="5467">
        <v>12.3</v>
      </c>
      <c r="I45" s="5468">
        <v>16000</v>
      </c>
      <c r="J45" s="5469">
        <f t="shared" si="1"/>
        <v>15580.8</v>
      </c>
      <c r="K45" s="5470">
        <v>82</v>
      </c>
      <c r="L45" s="5467">
        <v>20.149999999999999</v>
      </c>
      <c r="M45" s="5471">
        <v>20.3</v>
      </c>
      <c r="N45" s="5468">
        <v>16000</v>
      </c>
      <c r="O45" s="5469">
        <f t="shared" si="2"/>
        <v>15580.8</v>
      </c>
      <c r="P45" s="5472"/>
      <c r="Q45" s="10696">
        <v>17</v>
      </c>
      <c r="R45" s="10696">
        <v>17.149999999999999</v>
      </c>
      <c r="S45" s="12">
        <f>AVERAGE(N32:N35)</f>
        <v>16000</v>
      </c>
    </row>
    <row r="46" spans="1:19" x14ac:dyDescent="0.2">
      <c r="A46" s="5473">
        <v>19</v>
      </c>
      <c r="B46" s="5474">
        <v>4.3</v>
      </c>
      <c r="C46" s="5475">
        <v>4.45</v>
      </c>
      <c r="D46" s="5476">
        <v>16000</v>
      </c>
      <c r="E46" s="5477">
        <f t="shared" si="0"/>
        <v>15580.8</v>
      </c>
      <c r="F46" s="5478">
        <v>51</v>
      </c>
      <c r="G46" s="5479">
        <v>12.3</v>
      </c>
      <c r="H46" s="5480">
        <v>12.45</v>
      </c>
      <c r="I46" s="5476">
        <v>16000</v>
      </c>
      <c r="J46" s="5477">
        <f t="shared" si="1"/>
        <v>15580.8</v>
      </c>
      <c r="K46" s="5478">
        <v>83</v>
      </c>
      <c r="L46" s="5480">
        <v>20.3</v>
      </c>
      <c r="M46" s="5479">
        <v>20.45</v>
      </c>
      <c r="N46" s="5476">
        <v>16000</v>
      </c>
      <c r="O46" s="5477">
        <f t="shared" si="2"/>
        <v>15580.8</v>
      </c>
      <c r="P46" s="5481"/>
      <c r="Q46" s="10693">
        <v>18</v>
      </c>
      <c r="R46" s="10696">
        <v>18.149999999999999</v>
      </c>
      <c r="S46" s="12">
        <f>AVERAGE(N36:N39)</f>
        <v>16000</v>
      </c>
    </row>
    <row r="47" spans="1:19" x14ac:dyDescent="0.2">
      <c r="A47" s="5482">
        <v>20</v>
      </c>
      <c r="B47" s="5482">
        <v>4.45</v>
      </c>
      <c r="C47" s="5483">
        <v>5</v>
      </c>
      <c r="D47" s="5484">
        <v>16000</v>
      </c>
      <c r="E47" s="5485">
        <f t="shared" si="0"/>
        <v>15580.8</v>
      </c>
      <c r="F47" s="5486">
        <v>52</v>
      </c>
      <c r="G47" s="5487">
        <v>12.45</v>
      </c>
      <c r="H47" s="5483">
        <v>13</v>
      </c>
      <c r="I47" s="5484">
        <v>16000</v>
      </c>
      <c r="J47" s="5485">
        <f t="shared" si="1"/>
        <v>15580.8</v>
      </c>
      <c r="K47" s="5486">
        <v>84</v>
      </c>
      <c r="L47" s="5483">
        <v>20.45</v>
      </c>
      <c r="M47" s="5487">
        <v>21</v>
      </c>
      <c r="N47" s="5484">
        <v>16000</v>
      </c>
      <c r="O47" s="5485">
        <f t="shared" si="2"/>
        <v>15580.8</v>
      </c>
      <c r="P47" s="5488"/>
      <c r="Q47" s="10693">
        <v>19</v>
      </c>
      <c r="R47" s="10696">
        <v>19.149999999999999</v>
      </c>
      <c r="S47" s="12">
        <f>AVERAGE(N40:N43)</f>
        <v>16000</v>
      </c>
    </row>
    <row r="48" spans="1:19" x14ac:dyDescent="0.2">
      <c r="A48" s="5489">
        <v>21</v>
      </c>
      <c r="B48" s="5490">
        <v>5</v>
      </c>
      <c r="C48" s="5491">
        <v>5.15</v>
      </c>
      <c r="D48" s="5492">
        <v>16000</v>
      </c>
      <c r="E48" s="5493">
        <f t="shared" si="0"/>
        <v>15580.8</v>
      </c>
      <c r="F48" s="5494">
        <v>53</v>
      </c>
      <c r="G48" s="5490">
        <v>13</v>
      </c>
      <c r="H48" s="5495">
        <v>13.15</v>
      </c>
      <c r="I48" s="5492">
        <v>16000</v>
      </c>
      <c r="J48" s="5493">
        <f t="shared" si="1"/>
        <v>15580.8</v>
      </c>
      <c r="K48" s="5494">
        <v>85</v>
      </c>
      <c r="L48" s="5495">
        <v>21</v>
      </c>
      <c r="M48" s="5490">
        <v>21.15</v>
      </c>
      <c r="N48" s="5492">
        <v>16000</v>
      </c>
      <c r="O48" s="5493">
        <f t="shared" si="2"/>
        <v>15580.8</v>
      </c>
      <c r="P48" s="5496"/>
      <c r="Q48" s="10693">
        <v>20</v>
      </c>
      <c r="R48" s="10696">
        <v>20.149999999999999</v>
      </c>
      <c r="S48" s="12">
        <f>AVERAGE(N44:N47)</f>
        <v>16000</v>
      </c>
    </row>
    <row r="49" spans="1:19" x14ac:dyDescent="0.2">
      <c r="A49" s="5497">
        <v>22</v>
      </c>
      <c r="B49" s="5498">
        <v>5.15</v>
      </c>
      <c r="C49" s="5499">
        <v>5.3</v>
      </c>
      <c r="D49" s="5500">
        <v>16000</v>
      </c>
      <c r="E49" s="5501">
        <f t="shared" si="0"/>
        <v>15580.8</v>
      </c>
      <c r="F49" s="5502">
        <v>54</v>
      </c>
      <c r="G49" s="5503">
        <v>13.15</v>
      </c>
      <c r="H49" s="5499">
        <v>13.3</v>
      </c>
      <c r="I49" s="5500">
        <v>16000</v>
      </c>
      <c r="J49" s="5501">
        <f t="shared" si="1"/>
        <v>15580.8</v>
      </c>
      <c r="K49" s="5502">
        <v>86</v>
      </c>
      <c r="L49" s="5499">
        <v>21.15</v>
      </c>
      <c r="M49" s="5503">
        <v>21.3</v>
      </c>
      <c r="N49" s="5500">
        <v>16000</v>
      </c>
      <c r="O49" s="5501">
        <f t="shared" si="2"/>
        <v>15580.8</v>
      </c>
      <c r="P49" s="5504"/>
      <c r="Q49" s="10693">
        <v>21</v>
      </c>
      <c r="R49" s="10696">
        <v>21.15</v>
      </c>
      <c r="S49" s="12">
        <f>AVERAGE(N48:N51)</f>
        <v>16000</v>
      </c>
    </row>
    <row r="50" spans="1:19" x14ac:dyDescent="0.2">
      <c r="A50" s="5505">
        <v>23</v>
      </c>
      <c r="B50" s="5506">
        <v>5.3</v>
      </c>
      <c r="C50" s="5507">
        <v>5.45</v>
      </c>
      <c r="D50" s="5508">
        <v>16000</v>
      </c>
      <c r="E50" s="5509">
        <f t="shared" si="0"/>
        <v>15580.8</v>
      </c>
      <c r="F50" s="5510">
        <v>55</v>
      </c>
      <c r="G50" s="5506">
        <v>13.3</v>
      </c>
      <c r="H50" s="5511">
        <v>13.45</v>
      </c>
      <c r="I50" s="5508">
        <v>16000</v>
      </c>
      <c r="J50" s="5509">
        <f t="shared" si="1"/>
        <v>15580.8</v>
      </c>
      <c r="K50" s="5510">
        <v>87</v>
      </c>
      <c r="L50" s="5511">
        <v>21.3</v>
      </c>
      <c r="M50" s="5506">
        <v>21.45</v>
      </c>
      <c r="N50" s="5508">
        <v>16000</v>
      </c>
      <c r="O50" s="5509">
        <f t="shared" si="2"/>
        <v>15580.8</v>
      </c>
      <c r="P50" s="5512"/>
      <c r="Q50" s="10693">
        <v>22</v>
      </c>
      <c r="R50" s="10696">
        <v>22.15</v>
      </c>
      <c r="S50" s="12">
        <f>AVERAGE(N52:N55)</f>
        <v>16000</v>
      </c>
    </row>
    <row r="51" spans="1:19" x14ac:dyDescent="0.2">
      <c r="A51" s="5513">
        <v>24</v>
      </c>
      <c r="B51" s="5514">
        <v>5.45</v>
      </c>
      <c r="C51" s="5515">
        <v>6</v>
      </c>
      <c r="D51" s="5516">
        <v>16000</v>
      </c>
      <c r="E51" s="5517">
        <f t="shared" si="0"/>
        <v>15580.8</v>
      </c>
      <c r="F51" s="5518">
        <v>56</v>
      </c>
      <c r="G51" s="5519">
        <v>13.45</v>
      </c>
      <c r="H51" s="5515">
        <v>14</v>
      </c>
      <c r="I51" s="5516">
        <v>16000</v>
      </c>
      <c r="J51" s="5517">
        <f t="shared" si="1"/>
        <v>15580.8</v>
      </c>
      <c r="K51" s="5518">
        <v>88</v>
      </c>
      <c r="L51" s="5515">
        <v>21.45</v>
      </c>
      <c r="M51" s="5519">
        <v>22</v>
      </c>
      <c r="N51" s="5516">
        <v>16000</v>
      </c>
      <c r="O51" s="5517">
        <f t="shared" si="2"/>
        <v>15580.8</v>
      </c>
      <c r="P51" s="5520"/>
      <c r="Q51" s="10693">
        <v>23</v>
      </c>
      <c r="R51" s="10696">
        <v>23.15</v>
      </c>
      <c r="S51" s="12">
        <f>AVERAGE(N56:N59)</f>
        <v>16000</v>
      </c>
    </row>
    <row r="52" spans="1:19" x14ac:dyDescent="0.2">
      <c r="A52" s="5521">
        <v>25</v>
      </c>
      <c r="B52" s="5522">
        <v>6</v>
      </c>
      <c r="C52" s="5523">
        <v>6.15</v>
      </c>
      <c r="D52" s="5524">
        <v>16000</v>
      </c>
      <c r="E52" s="5525">
        <f t="shared" si="0"/>
        <v>15580.8</v>
      </c>
      <c r="F52" s="5526">
        <v>57</v>
      </c>
      <c r="G52" s="5522">
        <v>14</v>
      </c>
      <c r="H52" s="5527">
        <v>14.15</v>
      </c>
      <c r="I52" s="5524">
        <v>16000</v>
      </c>
      <c r="J52" s="5525">
        <f t="shared" si="1"/>
        <v>15580.8</v>
      </c>
      <c r="K52" s="5526">
        <v>89</v>
      </c>
      <c r="L52" s="5527">
        <v>22</v>
      </c>
      <c r="M52" s="5522">
        <v>22.15</v>
      </c>
      <c r="N52" s="5524">
        <v>16000</v>
      </c>
      <c r="O52" s="5525">
        <f t="shared" si="2"/>
        <v>15580.8</v>
      </c>
      <c r="P52" s="5528"/>
      <c r="Q52" t="s">
        <v>168</v>
      </c>
      <c r="S52" s="12">
        <f>AVERAGE(S28:S51)</f>
        <v>16000</v>
      </c>
    </row>
    <row r="53" spans="1:19" x14ac:dyDescent="0.2">
      <c r="A53" s="5529">
        <v>26</v>
      </c>
      <c r="B53" s="5530">
        <v>6.15</v>
      </c>
      <c r="C53" s="5531">
        <v>6.3</v>
      </c>
      <c r="D53" s="5532">
        <v>16000</v>
      </c>
      <c r="E53" s="5533">
        <f t="shared" si="0"/>
        <v>15580.8</v>
      </c>
      <c r="F53" s="5534">
        <v>58</v>
      </c>
      <c r="G53" s="5535">
        <v>14.15</v>
      </c>
      <c r="H53" s="5531">
        <v>14.3</v>
      </c>
      <c r="I53" s="5532">
        <v>16000</v>
      </c>
      <c r="J53" s="5533">
        <f t="shared" si="1"/>
        <v>15580.8</v>
      </c>
      <c r="K53" s="5534">
        <v>90</v>
      </c>
      <c r="L53" s="5531">
        <v>22.15</v>
      </c>
      <c r="M53" s="5535">
        <v>22.3</v>
      </c>
      <c r="N53" s="5532">
        <v>16000</v>
      </c>
      <c r="O53" s="5533">
        <f t="shared" si="2"/>
        <v>15580.8</v>
      </c>
      <c r="P53" s="5536"/>
    </row>
    <row r="54" spans="1:19" x14ac:dyDescent="0.2">
      <c r="A54" s="5537">
        <v>27</v>
      </c>
      <c r="B54" s="5538">
        <v>6.3</v>
      </c>
      <c r="C54" s="5539">
        <v>6.45</v>
      </c>
      <c r="D54" s="5540">
        <v>16000</v>
      </c>
      <c r="E54" s="5541">
        <f t="shared" si="0"/>
        <v>15580.8</v>
      </c>
      <c r="F54" s="5542">
        <v>59</v>
      </c>
      <c r="G54" s="5538">
        <v>14.3</v>
      </c>
      <c r="H54" s="5543">
        <v>14.45</v>
      </c>
      <c r="I54" s="5540">
        <v>16000</v>
      </c>
      <c r="J54" s="5541">
        <f t="shared" si="1"/>
        <v>15580.8</v>
      </c>
      <c r="K54" s="5542">
        <v>91</v>
      </c>
      <c r="L54" s="5543">
        <v>22.3</v>
      </c>
      <c r="M54" s="5538">
        <v>22.45</v>
      </c>
      <c r="N54" s="5540">
        <v>16000</v>
      </c>
      <c r="O54" s="5541">
        <f t="shared" si="2"/>
        <v>15580.8</v>
      </c>
      <c r="P54" s="5544"/>
    </row>
    <row r="55" spans="1:19" x14ac:dyDescent="0.2">
      <c r="A55" s="5545">
        <v>28</v>
      </c>
      <c r="B55" s="5546">
        <v>6.45</v>
      </c>
      <c r="C55" s="5547">
        <v>7</v>
      </c>
      <c r="D55" s="5548">
        <v>16000</v>
      </c>
      <c r="E55" s="5549">
        <f t="shared" si="0"/>
        <v>15580.8</v>
      </c>
      <c r="F55" s="5550">
        <v>60</v>
      </c>
      <c r="G55" s="5551">
        <v>14.45</v>
      </c>
      <c r="H55" s="5551">
        <v>15</v>
      </c>
      <c r="I55" s="5548">
        <v>16000</v>
      </c>
      <c r="J55" s="5549">
        <f t="shared" si="1"/>
        <v>15580.8</v>
      </c>
      <c r="K55" s="5550">
        <v>92</v>
      </c>
      <c r="L55" s="5547">
        <v>22.45</v>
      </c>
      <c r="M55" s="5551">
        <v>23</v>
      </c>
      <c r="N55" s="5548">
        <v>16000</v>
      </c>
      <c r="O55" s="5549">
        <f t="shared" si="2"/>
        <v>15580.8</v>
      </c>
      <c r="P55" s="5552"/>
    </row>
    <row r="56" spans="1:19" x14ac:dyDescent="0.2">
      <c r="A56" s="5553">
        <v>29</v>
      </c>
      <c r="B56" s="5554">
        <v>7</v>
      </c>
      <c r="C56" s="5555">
        <v>7.15</v>
      </c>
      <c r="D56" s="5556">
        <v>16000</v>
      </c>
      <c r="E56" s="5557">
        <f t="shared" si="0"/>
        <v>15580.8</v>
      </c>
      <c r="F56" s="5558">
        <v>61</v>
      </c>
      <c r="G56" s="5554">
        <v>15</v>
      </c>
      <c r="H56" s="5554">
        <v>15.15</v>
      </c>
      <c r="I56" s="5556">
        <v>16000</v>
      </c>
      <c r="J56" s="5557">
        <f t="shared" si="1"/>
        <v>15580.8</v>
      </c>
      <c r="K56" s="5558">
        <v>93</v>
      </c>
      <c r="L56" s="5559">
        <v>23</v>
      </c>
      <c r="M56" s="5554">
        <v>23.15</v>
      </c>
      <c r="N56" s="5556">
        <v>16000</v>
      </c>
      <c r="O56" s="5557">
        <f t="shared" si="2"/>
        <v>15580.8</v>
      </c>
      <c r="P56" s="5560"/>
    </row>
    <row r="57" spans="1:19" x14ac:dyDescent="0.2">
      <c r="A57" s="5561">
        <v>30</v>
      </c>
      <c r="B57" s="5562">
        <v>7.15</v>
      </c>
      <c r="C57" s="5563">
        <v>7.3</v>
      </c>
      <c r="D57" s="5564">
        <v>16000</v>
      </c>
      <c r="E57" s="5565">
        <f t="shared" si="0"/>
        <v>15580.8</v>
      </c>
      <c r="F57" s="5566">
        <v>62</v>
      </c>
      <c r="G57" s="5567">
        <v>15.15</v>
      </c>
      <c r="H57" s="5567">
        <v>15.3</v>
      </c>
      <c r="I57" s="5564">
        <v>16000</v>
      </c>
      <c r="J57" s="5565">
        <f t="shared" si="1"/>
        <v>15580.8</v>
      </c>
      <c r="K57" s="5566">
        <v>94</v>
      </c>
      <c r="L57" s="5567">
        <v>23.15</v>
      </c>
      <c r="M57" s="5567">
        <v>23.3</v>
      </c>
      <c r="N57" s="5564">
        <v>16000</v>
      </c>
      <c r="O57" s="5565">
        <f t="shared" si="2"/>
        <v>15580.8</v>
      </c>
      <c r="P57" s="5568"/>
    </row>
    <row r="58" spans="1:19" x14ac:dyDescent="0.2">
      <c r="A58" s="5569">
        <v>31</v>
      </c>
      <c r="B58" s="5570">
        <v>7.3</v>
      </c>
      <c r="C58" s="5571">
        <v>7.45</v>
      </c>
      <c r="D58" s="5572">
        <v>16000</v>
      </c>
      <c r="E58" s="5573">
        <f t="shared" si="0"/>
        <v>15580.8</v>
      </c>
      <c r="F58" s="5574">
        <v>63</v>
      </c>
      <c r="G58" s="5570">
        <v>15.3</v>
      </c>
      <c r="H58" s="5570">
        <v>15.45</v>
      </c>
      <c r="I58" s="5572">
        <v>16000</v>
      </c>
      <c r="J58" s="5573">
        <f t="shared" si="1"/>
        <v>15580.8</v>
      </c>
      <c r="K58" s="5574">
        <v>95</v>
      </c>
      <c r="L58" s="5570">
        <v>23.3</v>
      </c>
      <c r="M58" s="5570">
        <v>23.45</v>
      </c>
      <c r="N58" s="5572">
        <v>16000</v>
      </c>
      <c r="O58" s="5573">
        <f t="shared" si="2"/>
        <v>15580.8</v>
      </c>
      <c r="P58" s="5575"/>
    </row>
    <row r="59" spans="1:19" x14ac:dyDescent="0.2">
      <c r="A59" s="5576">
        <v>32</v>
      </c>
      <c r="B59" s="5577">
        <v>7.45</v>
      </c>
      <c r="C59" s="5578">
        <v>8</v>
      </c>
      <c r="D59" s="5579">
        <v>16000</v>
      </c>
      <c r="E59" s="5580">
        <f t="shared" si="0"/>
        <v>15580.8</v>
      </c>
      <c r="F59" s="5581">
        <v>64</v>
      </c>
      <c r="G59" s="5582">
        <v>15.45</v>
      </c>
      <c r="H59" s="5582">
        <v>16</v>
      </c>
      <c r="I59" s="5579">
        <v>16000</v>
      </c>
      <c r="J59" s="5580">
        <f t="shared" si="1"/>
        <v>15580.8</v>
      </c>
      <c r="K59" s="5581">
        <v>96</v>
      </c>
      <c r="L59" s="5582">
        <v>23.45</v>
      </c>
      <c r="M59" s="5582">
        <v>24</v>
      </c>
      <c r="N59" s="5579">
        <v>16000</v>
      </c>
      <c r="O59" s="5580">
        <f t="shared" si="2"/>
        <v>15580.8</v>
      </c>
      <c r="P59" s="5583"/>
    </row>
    <row r="60" spans="1:19" x14ac:dyDescent="0.2">
      <c r="A60" s="5584" t="s">
        <v>27</v>
      </c>
      <c r="B60" s="5585"/>
      <c r="C60" s="5585"/>
      <c r="D60" s="5586">
        <f>SUM(D28:D59)</f>
        <v>512000</v>
      </c>
      <c r="E60" s="5587">
        <f>SUM(E28:E59)</f>
        <v>498585.59999999974</v>
      </c>
      <c r="F60" s="5585"/>
      <c r="G60" s="5585"/>
      <c r="H60" s="5585"/>
      <c r="I60" s="5586">
        <f>SUM(I28:I59)</f>
        <v>512000</v>
      </c>
      <c r="J60" s="5587">
        <f>SUM(J28:J59)</f>
        <v>498585.59999999974</v>
      </c>
      <c r="K60" s="5585"/>
      <c r="L60" s="5585"/>
      <c r="M60" s="5585"/>
      <c r="N60" s="5585">
        <f>SUM(N28:N59)</f>
        <v>512000</v>
      </c>
      <c r="O60" s="5587">
        <f>SUM(O28:O59)</f>
        <v>498585.59999999974</v>
      </c>
      <c r="P60" s="5588"/>
    </row>
    <row r="64" spans="1:19" x14ac:dyDescent="0.2">
      <c r="A64" t="s">
        <v>71</v>
      </c>
      <c r="B64">
        <f>SUM(D60,I60,N60)/(4000*1000)</f>
        <v>0.38400000000000001</v>
      </c>
      <c r="C64">
        <f>ROUNDDOWN(SUM(E60,J60,O60)/(4000*1000),4)</f>
        <v>0.37390000000000001</v>
      </c>
    </row>
    <row r="66" spans="1:16" x14ac:dyDescent="0.2">
      <c r="A66" s="5589"/>
      <c r="B66" s="5590"/>
      <c r="C66" s="5590"/>
      <c r="D66" s="5591"/>
      <c r="E66" s="5590"/>
      <c r="F66" s="5590"/>
      <c r="G66" s="5590"/>
      <c r="H66" s="5590"/>
      <c r="I66" s="5591"/>
      <c r="J66" s="5592"/>
      <c r="K66" s="5590"/>
      <c r="L66" s="5590"/>
      <c r="M66" s="5590"/>
      <c r="N66" s="5590"/>
      <c r="O66" s="5590"/>
      <c r="P66" s="5593"/>
    </row>
    <row r="67" spans="1:16" x14ac:dyDescent="0.2">
      <c r="A67" s="5594" t="s">
        <v>28</v>
      </c>
      <c r="B67" s="5595"/>
      <c r="C67" s="5595"/>
      <c r="D67" s="5596"/>
      <c r="E67" s="5597"/>
      <c r="F67" s="5595"/>
      <c r="G67" s="5595"/>
      <c r="H67" s="5597"/>
      <c r="I67" s="5596"/>
      <c r="J67" s="5598"/>
      <c r="K67" s="5595"/>
      <c r="L67" s="5595"/>
      <c r="M67" s="5595"/>
      <c r="N67" s="5595"/>
      <c r="O67" s="5595"/>
      <c r="P67" s="5599"/>
    </row>
    <row r="68" spans="1:16" x14ac:dyDescent="0.2">
      <c r="A68" s="5600"/>
      <c r="B68" s="5601"/>
      <c r="C68" s="5601"/>
      <c r="D68" s="5601"/>
      <c r="E68" s="5601"/>
      <c r="F68" s="5601"/>
      <c r="G68" s="5601"/>
      <c r="H68" s="5601"/>
      <c r="I68" s="5601"/>
      <c r="J68" s="5601"/>
      <c r="K68" s="5601"/>
      <c r="L68" s="5602"/>
      <c r="M68" s="5602"/>
      <c r="N68" s="5602"/>
      <c r="O68" s="5602"/>
      <c r="P68" s="5603"/>
    </row>
    <row r="69" spans="1:16" x14ac:dyDescent="0.2">
      <c r="A69" s="5604"/>
      <c r="B69" s="5605"/>
      <c r="C69" s="5605"/>
      <c r="D69" s="5606"/>
      <c r="E69" s="5607"/>
      <c r="F69" s="5605"/>
      <c r="G69" s="5605"/>
      <c r="H69" s="5607"/>
      <c r="I69" s="5606"/>
      <c r="J69" s="5608"/>
      <c r="K69" s="5605"/>
      <c r="L69" s="5605"/>
      <c r="M69" s="5605"/>
      <c r="N69" s="5605"/>
      <c r="O69" s="5605"/>
      <c r="P69" s="5609"/>
    </row>
    <row r="70" spans="1:16" x14ac:dyDescent="0.2">
      <c r="A70" s="5610"/>
      <c r="B70" s="5611"/>
      <c r="C70" s="5611"/>
      <c r="D70" s="5612"/>
      <c r="E70" s="5613"/>
      <c r="F70" s="5611"/>
      <c r="G70" s="5611"/>
      <c r="H70" s="5613"/>
      <c r="I70" s="5612"/>
      <c r="J70" s="5611"/>
      <c r="K70" s="5611"/>
      <c r="L70" s="5611"/>
      <c r="M70" s="5611"/>
      <c r="N70" s="5611"/>
      <c r="O70" s="5611"/>
      <c r="P70" s="5614"/>
    </row>
    <row r="71" spans="1:16" x14ac:dyDescent="0.2">
      <c r="A71" s="5615"/>
      <c r="B71" s="5616"/>
      <c r="C71" s="5616"/>
      <c r="D71" s="5617"/>
      <c r="E71" s="5618"/>
      <c r="F71" s="5616"/>
      <c r="G71" s="5616"/>
      <c r="H71" s="5618"/>
      <c r="I71" s="5617"/>
      <c r="J71" s="5616"/>
      <c r="K71" s="5616"/>
      <c r="L71" s="5616"/>
      <c r="M71" s="5616"/>
      <c r="N71" s="5616"/>
      <c r="O71" s="5616"/>
      <c r="P71" s="5619"/>
    </row>
    <row r="72" spans="1:16" x14ac:dyDescent="0.2">
      <c r="A72" s="5620"/>
      <c r="B72" s="5621"/>
      <c r="C72" s="5621"/>
      <c r="D72" s="5622"/>
      <c r="E72" s="5623"/>
      <c r="F72" s="5621"/>
      <c r="G72" s="5621"/>
      <c r="H72" s="5623"/>
      <c r="I72" s="5622"/>
      <c r="J72" s="5621"/>
      <c r="K72" s="5621"/>
      <c r="L72" s="5621"/>
      <c r="M72" s="5621" t="s">
        <v>29</v>
      </c>
      <c r="N72" s="5621"/>
      <c r="O72" s="5621"/>
      <c r="P72" s="5624"/>
    </row>
    <row r="73" spans="1:16" x14ac:dyDescent="0.2">
      <c r="A73" s="5625"/>
      <c r="B73" s="5626"/>
      <c r="C73" s="5626"/>
      <c r="D73" s="5627"/>
      <c r="E73" s="5628"/>
      <c r="F73" s="5626"/>
      <c r="G73" s="5626"/>
      <c r="H73" s="5628"/>
      <c r="I73" s="5627"/>
      <c r="J73" s="5626"/>
      <c r="K73" s="5626"/>
      <c r="L73" s="5626"/>
      <c r="M73" s="5626" t="s">
        <v>30</v>
      </c>
      <c r="N73" s="5626"/>
      <c r="O73" s="5626"/>
      <c r="P73" s="5629"/>
    </row>
    <row r="74" spans="1:16" ht="15.75" x14ac:dyDescent="0.25">
      <c r="E74" s="5630"/>
      <c r="H74" s="5630"/>
    </row>
    <row r="75" spans="1:16" ht="15.75" x14ac:dyDescent="0.25">
      <c r="C75" s="5631"/>
      <c r="E75" s="5632"/>
      <c r="H75" s="5632"/>
    </row>
    <row r="76" spans="1:16" ht="15.75" x14ac:dyDescent="0.25">
      <c r="E76" s="5633"/>
      <c r="H76" s="5633"/>
    </row>
    <row r="77" spans="1:16" ht="15.75" x14ac:dyDescent="0.25">
      <c r="E77" s="5634"/>
      <c r="H77" s="5634"/>
    </row>
    <row r="78" spans="1:16" ht="15.75" x14ac:dyDescent="0.25">
      <c r="E78" s="5635"/>
      <c r="H78" s="5635"/>
    </row>
    <row r="79" spans="1:16" ht="15.75" x14ac:dyDescent="0.25">
      <c r="E79" s="5636"/>
      <c r="H79" s="5636"/>
    </row>
    <row r="80" spans="1:16" ht="15.75" x14ac:dyDescent="0.25">
      <c r="E80" s="5637"/>
      <c r="H80" s="5637"/>
    </row>
    <row r="81" spans="5:13" ht="15.75" x14ac:dyDescent="0.25">
      <c r="E81" s="5638"/>
      <c r="H81" s="5638"/>
    </row>
    <row r="82" spans="5:13" ht="15.75" x14ac:dyDescent="0.25">
      <c r="E82" s="5639"/>
      <c r="H82" s="5639"/>
    </row>
    <row r="83" spans="5:13" ht="15.75" x14ac:dyDescent="0.25">
      <c r="E83" s="5640"/>
      <c r="H83" s="5640"/>
    </row>
    <row r="84" spans="5:13" ht="15.75" x14ac:dyDescent="0.25">
      <c r="E84" s="5641"/>
      <c r="H84" s="5641"/>
    </row>
    <row r="85" spans="5:13" ht="15.75" x14ac:dyDescent="0.25">
      <c r="E85" s="5642"/>
      <c r="H85" s="5642"/>
    </row>
    <row r="86" spans="5:13" ht="15.75" x14ac:dyDescent="0.25">
      <c r="E86" s="5643"/>
      <c r="H86" s="5643"/>
    </row>
    <row r="87" spans="5:13" ht="15.75" x14ac:dyDescent="0.25">
      <c r="E87" s="5644"/>
      <c r="H87" s="5644"/>
    </row>
    <row r="88" spans="5:13" ht="15.75" x14ac:dyDescent="0.25">
      <c r="E88" s="5645"/>
      <c r="H88" s="5645"/>
    </row>
    <row r="89" spans="5:13" ht="15.75" x14ac:dyDescent="0.25">
      <c r="E89" s="5646"/>
      <c r="H89" s="5646"/>
    </row>
    <row r="90" spans="5:13" ht="15.75" x14ac:dyDescent="0.25">
      <c r="E90" s="5647"/>
      <c r="H90" s="5647"/>
    </row>
    <row r="91" spans="5:13" ht="15.75" x14ac:dyDescent="0.25">
      <c r="E91" s="5648"/>
      <c r="H91" s="5648"/>
    </row>
    <row r="92" spans="5:13" ht="15.75" x14ac:dyDescent="0.25">
      <c r="E92" s="5649"/>
      <c r="H92" s="5649"/>
    </row>
    <row r="93" spans="5:13" ht="15.75" x14ac:dyDescent="0.25">
      <c r="E93" s="5650"/>
      <c r="H93" s="5650"/>
    </row>
    <row r="94" spans="5:13" ht="15.75" x14ac:dyDescent="0.25">
      <c r="E94" s="5651"/>
      <c r="H94" s="5651"/>
    </row>
    <row r="95" spans="5:13" ht="15.75" x14ac:dyDescent="0.25">
      <c r="E95" s="5652"/>
      <c r="H95" s="5652"/>
    </row>
    <row r="96" spans="5:13" ht="15.75" x14ac:dyDescent="0.25">
      <c r="E96" s="5653"/>
      <c r="H96" s="5653"/>
      <c r="M96" s="5654" t="s">
        <v>8</v>
      </c>
    </row>
    <row r="97" spans="5:14" ht="15.75" x14ac:dyDescent="0.25">
      <c r="E97" s="5655"/>
      <c r="H97" s="5655"/>
    </row>
    <row r="98" spans="5:14" ht="15.75" x14ac:dyDescent="0.25">
      <c r="E98" s="5656"/>
      <c r="H98" s="5656"/>
    </row>
    <row r="99" spans="5:14" ht="15.75" x14ac:dyDescent="0.25">
      <c r="E99" s="5657"/>
      <c r="H99" s="5657"/>
    </row>
    <row r="101" spans="5:14" x14ac:dyDescent="0.2">
      <c r="N101" s="5658"/>
    </row>
    <row r="126" spans="4:4" x14ac:dyDescent="0.2">
      <c r="D126" s="5659"/>
    </row>
  </sheetData>
  <mergeCells count="1">
    <mergeCell ref="Q27:R27"/>
  </mergeCells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5660"/>
      <c r="B1" s="5661"/>
      <c r="C1" s="5661"/>
      <c r="D1" s="5662"/>
      <c r="E1" s="5661"/>
      <c r="F1" s="5661"/>
      <c r="G1" s="5661"/>
      <c r="H1" s="5661"/>
      <c r="I1" s="5662"/>
      <c r="J1" s="5661"/>
      <c r="K1" s="5661"/>
      <c r="L1" s="5661"/>
      <c r="M1" s="5661"/>
      <c r="N1" s="5661"/>
      <c r="O1" s="5661"/>
      <c r="P1" s="5663"/>
    </row>
    <row r="2" spans="1:16" ht="12.75" customHeight="1" x14ac:dyDescent="0.2">
      <c r="A2" s="5664" t="s">
        <v>0</v>
      </c>
      <c r="B2" s="5665"/>
      <c r="C2" s="5665"/>
      <c r="D2" s="5665"/>
      <c r="E2" s="5665"/>
      <c r="F2" s="5665"/>
      <c r="G2" s="5665"/>
      <c r="H2" s="5665"/>
      <c r="I2" s="5665"/>
      <c r="J2" s="5665"/>
      <c r="K2" s="5665"/>
      <c r="L2" s="5665"/>
      <c r="M2" s="5665"/>
      <c r="N2" s="5665"/>
      <c r="O2" s="5665"/>
      <c r="P2" s="5666"/>
    </row>
    <row r="3" spans="1:16" ht="12.75" customHeight="1" x14ac:dyDescent="0.2">
      <c r="A3" s="5667"/>
      <c r="B3" s="5668"/>
      <c r="C3" s="5668"/>
      <c r="D3" s="5668"/>
      <c r="E3" s="5668"/>
      <c r="F3" s="5668"/>
      <c r="G3" s="5668"/>
      <c r="H3" s="5668"/>
      <c r="I3" s="5668"/>
      <c r="J3" s="5668"/>
      <c r="K3" s="5668"/>
      <c r="L3" s="5668"/>
      <c r="M3" s="5668"/>
      <c r="N3" s="5668"/>
      <c r="O3" s="5668"/>
      <c r="P3" s="5669"/>
    </row>
    <row r="4" spans="1:16" ht="12.75" customHeight="1" x14ac:dyDescent="0.2">
      <c r="A4" s="5670" t="s">
        <v>72</v>
      </c>
      <c r="B4" s="5671"/>
      <c r="C4" s="5671"/>
      <c r="D4" s="5671"/>
      <c r="E4" s="5671"/>
      <c r="F4" s="5671"/>
      <c r="G4" s="5671"/>
      <c r="H4" s="5671"/>
      <c r="I4" s="5671"/>
      <c r="J4" s="5672"/>
      <c r="K4" s="5673"/>
      <c r="L4" s="5673"/>
      <c r="M4" s="5673"/>
      <c r="N4" s="5673"/>
      <c r="O4" s="5673"/>
      <c r="P4" s="5674"/>
    </row>
    <row r="5" spans="1:16" ht="12.75" customHeight="1" x14ac:dyDescent="0.2">
      <c r="A5" s="5675"/>
      <c r="B5" s="5676"/>
      <c r="C5" s="5676"/>
      <c r="D5" s="5677"/>
      <c r="E5" s="5676"/>
      <c r="F5" s="5676"/>
      <c r="G5" s="5676"/>
      <c r="H5" s="5676"/>
      <c r="I5" s="5677"/>
      <c r="J5" s="5676"/>
      <c r="K5" s="5676"/>
      <c r="L5" s="5676"/>
      <c r="M5" s="5676"/>
      <c r="N5" s="5676"/>
      <c r="O5" s="5676"/>
      <c r="P5" s="5678"/>
    </row>
    <row r="6" spans="1:16" ht="12.75" customHeight="1" x14ac:dyDescent="0.2">
      <c r="A6" s="5679" t="s">
        <v>2</v>
      </c>
      <c r="B6" s="5680"/>
      <c r="C6" s="5680"/>
      <c r="D6" s="5681"/>
      <c r="E6" s="5680"/>
      <c r="F6" s="5680"/>
      <c r="G6" s="5680"/>
      <c r="H6" s="5680"/>
      <c r="I6" s="5681"/>
      <c r="J6" s="5680"/>
      <c r="K6" s="5680"/>
      <c r="L6" s="5680"/>
      <c r="M6" s="5680"/>
      <c r="N6" s="5680"/>
      <c r="O6" s="5680"/>
      <c r="P6" s="5682"/>
    </row>
    <row r="7" spans="1:16" ht="12.75" customHeight="1" x14ac:dyDescent="0.2">
      <c r="A7" s="5683" t="s">
        <v>3</v>
      </c>
      <c r="B7" s="5684"/>
      <c r="C7" s="5684"/>
      <c r="D7" s="5685"/>
      <c r="E7" s="5684"/>
      <c r="F7" s="5684"/>
      <c r="G7" s="5684"/>
      <c r="H7" s="5684"/>
      <c r="I7" s="5685"/>
      <c r="J7" s="5684"/>
      <c r="K7" s="5684"/>
      <c r="L7" s="5684"/>
      <c r="M7" s="5684"/>
      <c r="N7" s="5684"/>
      <c r="O7" s="5684"/>
      <c r="P7" s="5686"/>
    </row>
    <row r="8" spans="1:16" ht="12.75" customHeight="1" x14ac:dyDescent="0.2">
      <c r="A8" s="5687" t="s">
        <v>4</v>
      </c>
      <c r="B8" s="5688"/>
      <c r="C8" s="5688"/>
      <c r="D8" s="5689"/>
      <c r="E8" s="5688"/>
      <c r="F8" s="5688"/>
      <c r="G8" s="5688"/>
      <c r="H8" s="5688"/>
      <c r="I8" s="5689"/>
      <c r="J8" s="5688"/>
      <c r="K8" s="5688"/>
      <c r="L8" s="5688"/>
      <c r="M8" s="5688"/>
      <c r="N8" s="5688"/>
      <c r="O8" s="5688"/>
      <c r="P8" s="5690"/>
    </row>
    <row r="9" spans="1:16" ht="12.75" customHeight="1" x14ac:dyDescent="0.2">
      <c r="A9" s="5691" t="s">
        <v>5</v>
      </c>
      <c r="B9" s="5692"/>
      <c r="C9" s="5692"/>
      <c r="D9" s="5693"/>
      <c r="E9" s="5692"/>
      <c r="F9" s="5692"/>
      <c r="G9" s="5692"/>
      <c r="H9" s="5692"/>
      <c r="I9" s="5693"/>
      <c r="J9" s="5692"/>
      <c r="K9" s="5692"/>
      <c r="L9" s="5692"/>
      <c r="M9" s="5692"/>
      <c r="N9" s="5692"/>
      <c r="O9" s="5692"/>
      <c r="P9" s="5694"/>
    </row>
    <row r="10" spans="1:16" ht="12.75" customHeight="1" x14ac:dyDescent="0.2">
      <c r="A10" s="5695" t="s">
        <v>6</v>
      </c>
      <c r="B10" s="5696"/>
      <c r="C10" s="5696"/>
      <c r="D10" s="5697"/>
      <c r="E10" s="5696"/>
      <c r="F10" s="5696"/>
      <c r="G10" s="5696"/>
      <c r="H10" s="5696"/>
      <c r="I10" s="5697"/>
      <c r="J10" s="5696"/>
      <c r="K10" s="5696"/>
      <c r="L10" s="5696"/>
      <c r="M10" s="5696"/>
      <c r="N10" s="5696"/>
      <c r="O10" s="5696"/>
      <c r="P10" s="5698"/>
    </row>
    <row r="11" spans="1:16" ht="12.75" customHeight="1" x14ac:dyDescent="0.2">
      <c r="A11" s="5699"/>
      <c r="B11" s="5700"/>
      <c r="C11" s="5700"/>
      <c r="D11" s="5701"/>
      <c r="E11" s="5700"/>
      <c r="F11" s="5700"/>
      <c r="G11" s="5702"/>
      <c r="H11" s="5700"/>
      <c r="I11" s="5701"/>
      <c r="J11" s="5700"/>
      <c r="K11" s="5700"/>
      <c r="L11" s="5700"/>
      <c r="M11" s="5700"/>
      <c r="N11" s="5700"/>
      <c r="O11" s="5700"/>
      <c r="P11" s="5703"/>
    </row>
    <row r="12" spans="1:16" ht="12.75" customHeight="1" x14ac:dyDescent="0.2">
      <c r="A12" s="5704" t="s">
        <v>73</v>
      </c>
      <c r="B12" s="5705"/>
      <c r="C12" s="5705"/>
      <c r="D12" s="5706"/>
      <c r="E12" s="5705" t="s">
        <v>8</v>
      </c>
      <c r="F12" s="5705"/>
      <c r="G12" s="5705"/>
      <c r="H12" s="5705"/>
      <c r="I12" s="5706"/>
      <c r="J12" s="5705"/>
      <c r="K12" s="5705"/>
      <c r="L12" s="5705"/>
      <c r="M12" s="5705"/>
      <c r="N12" s="5707" t="s">
        <v>74</v>
      </c>
      <c r="O12" s="5705"/>
      <c r="P12" s="5708"/>
    </row>
    <row r="13" spans="1:16" ht="12.75" customHeight="1" x14ac:dyDescent="0.2">
      <c r="A13" s="5709"/>
      <c r="B13" s="5710"/>
      <c r="C13" s="5710"/>
      <c r="D13" s="5711"/>
      <c r="E13" s="5710"/>
      <c r="F13" s="5710"/>
      <c r="G13" s="5710"/>
      <c r="H13" s="5710"/>
      <c r="I13" s="5711"/>
      <c r="J13" s="5710"/>
      <c r="K13" s="5710"/>
      <c r="L13" s="5710"/>
      <c r="M13" s="5710"/>
      <c r="N13" s="5710"/>
      <c r="O13" s="5710"/>
      <c r="P13" s="5712"/>
    </row>
    <row r="14" spans="1:16" ht="12.75" customHeight="1" x14ac:dyDescent="0.2">
      <c r="A14" s="5713" t="s">
        <v>10</v>
      </c>
      <c r="B14" s="5714"/>
      <c r="C14" s="5714"/>
      <c r="D14" s="5715"/>
      <c r="E14" s="5714"/>
      <c r="F14" s="5714"/>
      <c r="G14" s="5714"/>
      <c r="H14" s="5714"/>
      <c r="I14" s="5715"/>
      <c r="J14" s="5714"/>
      <c r="K14" s="5714"/>
      <c r="L14" s="5714"/>
      <c r="M14" s="5714"/>
      <c r="N14" s="5716"/>
      <c r="O14" s="5717"/>
      <c r="P14" s="5718"/>
    </row>
    <row r="15" spans="1:16" ht="12.75" customHeight="1" x14ac:dyDescent="0.2">
      <c r="A15" s="5719"/>
      <c r="B15" s="5720"/>
      <c r="C15" s="5720"/>
      <c r="D15" s="5721"/>
      <c r="E15" s="5720"/>
      <c r="F15" s="5720"/>
      <c r="G15" s="5720"/>
      <c r="H15" s="5720"/>
      <c r="I15" s="5721"/>
      <c r="J15" s="5720"/>
      <c r="K15" s="5720"/>
      <c r="L15" s="5720"/>
      <c r="M15" s="5720"/>
      <c r="N15" s="5722" t="s">
        <v>11</v>
      </c>
      <c r="O15" s="5723" t="s">
        <v>12</v>
      </c>
      <c r="P15" s="5724"/>
    </row>
    <row r="16" spans="1:16" ht="12.75" customHeight="1" x14ac:dyDescent="0.2">
      <c r="A16" s="5725" t="s">
        <v>13</v>
      </c>
      <c r="B16" s="5726"/>
      <c r="C16" s="5726"/>
      <c r="D16" s="5727"/>
      <c r="E16" s="5726"/>
      <c r="F16" s="5726"/>
      <c r="G16" s="5726"/>
      <c r="H16" s="5726"/>
      <c r="I16" s="5727"/>
      <c r="J16" s="5726"/>
      <c r="K16" s="5726"/>
      <c r="L16" s="5726"/>
      <c r="M16" s="5726"/>
      <c r="N16" s="5728"/>
      <c r="O16" s="5729"/>
      <c r="P16" s="5729"/>
    </row>
    <row r="17" spans="1:47" ht="12.75" customHeight="1" x14ac:dyDescent="0.2">
      <c r="A17" s="5730" t="s">
        <v>14</v>
      </c>
      <c r="B17" s="5731"/>
      <c r="C17" s="5731"/>
      <c r="D17" s="5732"/>
      <c r="E17" s="5731"/>
      <c r="F17" s="5731"/>
      <c r="G17" s="5731"/>
      <c r="H17" s="5731"/>
      <c r="I17" s="5732"/>
      <c r="J17" s="5731"/>
      <c r="K17" s="5731"/>
      <c r="L17" s="5731"/>
      <c r="M17" s="5731"/>
      <c r="N17" s="5733" t="s">
        <v>15</v>
      </c>
      <c r="O17" s="5734" t="s">
        <v>16</v>
      </c>
      <c r="P17" s="5735"/>
    </row>
    <row r="18" spans="1:47" ht="12.75" customHeight="1" x14ac:dyDescent="0.2">
      <c r="A18" s="5736"/>
      <c r="B18" s="5737"/>
      <c r="C18" s="5737"/>
      <c r="D18" s="5738"/>
      <c r="E18" s="5737"/>
      <c r="F18" s="5737"/>
      <c r="G18" s="5737"/>
      <c r="H18" s="5737"/>
      <c r="I18" s="5738"/>
      <c r="J18" s="5737"/>
      <c r="K18" s="5737"/>
      <c r="L18" s="5737"/>
      <c r="M18" s="5737"/>
      <c r="N18" s="5739"/>
      <c r="O18" s="5740"/>
      <c r="P18" s="5741" t="s">
        <v>8</v>
      </c>
    </row>
    <row r="19" spans="1:47" ht="12.75" customHeight="1" x14ac:dyDescent="0.2">
      <c r="A19" s="5742"/>
      <c r="B19" s="5743"/>
      <c r="C19" s="5743"/>
      <c r="D19" s="5744"/>
      <c r="E19" s="5743"/>
      <c r="F19" s="5743"/>
      <c r="G19" s="5743"/>
      <c r="H19" s="5743"/>
      <c r="I19" s="5744"/>
      <c r="J19" s="5743"/>
      <c r="K19" s="5745"/>
      <c r="L19" s="5743" t="s">
        <v>17</v>
      </c>
      <c r="M19" s="5743"/>
      <c r="N19" s="5746"/>
      <c r="O19" s="5747"/>
      <c r="P19" s="5748"/>
      <c r="AU19" s="5749"/>
    </row>
    <row r="20" spans="1:47" ht="12.75" customHeight="1" x14ac:dyDescent="0.2">
      <c r="A20" s="5750"/>
      <c r="B20" s="5751"/>
      <c r="C20" s="5751"/>
      <c r="D20" s="5752"/>
      <c r="E20" s="5751"/>
      <c r="F20" s="5751"/>
      <c r="G20" s="5751"/>
      <c r="H20" s="5751"/>
      <c r="I20" s="5752"/>
      <c r="J20" s="5751"/>
      <c r="K20" s="5751"/>
      <c r="L20" s="5751"/>
      <c r="M20" s="5751"/>
      <c r="N20" s="5753"/>
      <c r="O20" s="5754"/>
      <c r="P20" s="5755"/>
    </row>
    <row r="21" spans="1:47" ht="12.75" customHeight="1" x14ac:dyDescent="0.2">
      <c r="A21" s="5756"/>
      <c r="B21" s="5757"/>
      <c r="C21" s="5758"/>
      <c r="D21" s="5758"/>
      <c r="E21" s="5757"/>
      <c r="F21" s="5757"/>
      <c r="G21" s="5757"/>
      <c r="H21" s="5757" t="s">
        <v>8</v>
      </c>
      <c r="I21" s="5759"/>
      <c r="J21" s="5757"/>
      <c r="K21" s="5757"/>
      <c r="L21" s="5757"/>
      <c r="M21" s="5757"/>
      <c r="N21" s="5760"/>
      <c r="O21" s="5761"/>
      <c r="P21" s="5762"/>
    </row>
    <row r="22" spans="1:47" ht="12.75" customHeight="1" x14ac:dyDescent="0.2">
      <c r="A22" s="5763"/>
      <c r="B22" s="5764"/>
      <c r="C22" s="5764"/>
      <c r="D22" s="5765"/>
      <c r="E22" s="5764"/>
      <c r="F22" s="5764"/>
      <c r="G22" s="5764"/>
      <c r="H22" s="5764"/>
      <c r="I22" s="5765"/>
      <c r="J22" s="5764"/>
      <c r="K22" s="5764"/>
      <c r="L22" s="5764"/>
      <c r="M22" s="5764"/>
      <c r="N22" s="5764"/>
      <c r="O22" s="5764"/>
      <c r="P22" s="5766"/>
    </row>
    <row r="23" spans="1:47" ht="12.75" customHeight="1" x14ac:dyDescent="0.2">
      <c r="A23" s="5767" t="s">
        <v>18</v>
      </c>
      <c r="B23" s="5768"/>
      <c r="C23" s="5768"/>
      <c r="D23" s="5769"/>
      <c r="E23" s="5770" t="s">
        <v>19</v>
      </c>
      <c r="F23" s="5770"/>
      <c r="G23" s="5770"/>
      <c r="H23" s="5770"/>
      <c r="I23" s="5770"/>
      <c r="J23" s="5770"/>
      <c r="K23" s="5770"/>
      <c r="L23" s="5770"/>
      <c r="M23" s="5768"/>
      <c r="N23" s="5768"/>
      <c r="O23" s="5768"/>
      <c r="P23" s="5771"/>
    </row>
    <row r="24" spans="1:47" ht="15.75" x14ac:dyDescent="0.25">
      <c r="A24" s="5772"/>
      <c r="B24" s="5773"/>
      <c r="C24" s="5773"/>
      <c r="D24" s="5774"/>
      <c r="E24" s="5775" t="s">
        <v>20</v>
      </c>
      <c r="F24" s="5775"/>
      <c r="G24" s="5775"/>
      <c r="H24" s="5775"/>
      <c r="I24" s="5775"/>
      <c r="J24" s="5775"/>
      <c r="K24" s="5775"/>
      <c r="L24" s="5775"/>
      <c r="M24" s="5773"/>
      <c r="N24" s="5773"/>
      <c r="O24" s="5773"/>
      <c r="P24" s="5776"/>
    </row>
    <row r="25" spans="1:47" ht="12.75" customHeight="1" x14ac:dyDescent="0.2">
      <c r="A25" s="5777"/>
      <c r="B25" s="5778" t="s">
        <v>21</v>
      </c>
      <c r="C25" s="5779"/>
      <c r="D25" s="5779"/>
      <c r="E25" s="5779"/>
      <c r="F25" s="5779"/>
      <c r="G25" s="5779"/>
      <c r="H25" s="5779"/>
      <c r="I25" s="5779"/>
      <c r="J25" s="5779"/>
      <c r="K25" s="5779"/>
      <c r="L25" s="5779"/>
      <c r="M25" s="5779"/>
      <c r="N25" s="5779"/>
      <c r="O25" s="5780"/>
      <c r="P25" s="5781"/>
    </row>
    <row r="26" spans="1:47" ht="12.75" customHeight="1" x14ac:dyDescent="0.2">
      <c r="A26" s="5782" t="s">
        <v>22</v>
      </c>
      <c r="B26" s="5783" t="s">
        <v>23</v>
      </c>
      <c r="C26" s="5783"/>
      <c r="D26" s="5782" t="s">
        <v>24</v>
      </c>
      <c r="E26" s="5782" t="s">
        <v>25</v>
      </c>
      <c r="F26" s="5782" t="s">
        <v>22</v>
      </c>
      <c r="G26" s="5783" t="s">
        <v>23</v>
      </c>
      <c r="H26" s="5783"/>
      <c r="I26" s="5782" t="s">
        <v>24</v>
      </c>
      <c r="J26" s="5782" t="s">
        <v>25</v>
      </c>
      <c r="K26" s="5782" t="s">
        <v>22</v>
      </c>
      <c r="L26" s="5783" t="s">
        <v>23</v>
      </c>
      <c r="M26" s="5783"/>
      <c r="N26" s="5784" t="s">
        <v>24</v>
      </c>
      <c r="O26" s="5782" t="s">
        <v>25</v>
      </c>
      <c r="P26" s="5785"/>
    </row>
    <row r="27" spans="1:47" ht="12.75" customHeight="1" x14ac:dyDescent="0.2">
      <c r="A27" s="5786"/>
      <c r="B27" s="5787" t="s">
        <v>26</v>
      </c>
      <c r="C27" s="5787" t="s">
        <v>2</v>
      </c>
      <c r="D27" s="5786"/>
      <c r="E27" s="5786"/>
      <c r="F27" s="5786"/>
      <c r="G27" s="5787" t="s">
        <v>26</v>
      </c>
      <c r="H27" s="5787" t="s">
        <v>2</v>
      </c>
      <c r="I27" s="5786"/>
      <c r="J27" s="5786"/>
      <c r="K27" s="5786"/>
      <c r="L27" s="5787" t="s">
        <v>26</v>
      </c>
      <c r="M27" s="5787" t="s">
        <v>2</v>
      </c>
      <c r="N27" s="5788"/>
      <c r="O27" s="5786"/>
      <c r="P27" s="5789"/>
      <c r="Q27" s="37" t="s">
        <v>166</v>
      </c>
      <c r="R27" s="38"/>
      <c r="S27" t="s">
        <v>167</v>
      </c>
    </row>
    <row r="28" spans="1:47" ht="12.75" customHeight="1" x14ac:dyDescent="0.2">
      <c r="A28" s="5790">
        <v>1</v>
      </c>
      <c r="B28" s="5791">
        <v>0</v>
      </c>
      <c r="C28" s="5792">
        <v>0.15</v>
      </c>
      <c r="D28" s="5793">
        <v>16000</v>
      </c>
      <c r="E28" s="5794">
        <f t="shared" ref="E28:E59" si="0">D28*(100-2.62)/100</f>
        <v>15580.8</v>
      </c>
      <c r="F28" s="5795">
        <v>33</v>
      </c>
      <c r="G28" s="5796">
        <v>8</v>
      </c>
      <c r="H28" s="5796">
        <v>8.15</v>
      </c>
      <c r="I28" s="5793">
        <v>16000</v>
      </c>
      <c r="J28" s="5794">
        <f t="shared" ref="J28:J59" si="1">I28*(100-2.62)/100</f>
        <v>15580.8</v>
      </c>
      <c r="K28" s="5795">
        <v>65</v>
      </c>
      <c r="L28" s="5796">
        <v>16</v>
      </c>
      <c r="M28" s="5796">
        <v>16.149999999999999</v>
      </c>
      <c r="N28" s="5793">
        <v>16000</v>
      </c>
      <c r="O28" s="5794">
        <f t="shared" ref="O28:O59" si="2">N28*(100-2.62)/100</f>
        <v>15580.8</v>
      </c>
      <c r="P28" s="5797"/>
      <c r="Q28" s="9764">
        <v>0</v>
      </c>
      <c r="R28" s="10692">
        <v>0.15</v>
      </c>
      <c r="S28" s="12">
        <f>AVERAGE(D28:D31)</f>
        <v>16000</v>
      </c>
    </row>
    <row r="29" spans="1:47" ht="12.75" customHeight="1" x14ac:dyDescent="0.2">
      <c r="A29" s="5798">
        <v>2</v>
      </c>
      <c r="B29" s="5798">
        <v>0.15</v>
      </c>
      <c r="C29" s="5799">
        <v>0.3</v>
      </c>
      <c r="D29" s="5800">
        <v>16000</v>
      </c>
      <c r="E29" s="5801">
        <f t="shared" si="0"/>
        <v>15580.8</v>
      </c>
      <c r="F29" s="5802">
        <v>34</v>
      </c>
      <c r="G29" s="5803">
        <v>8.15</v>
      </c>
      <c r="H29" s="5803">
        <v>8.3000000000000007</v>
      </c>
      <c r="I29" s="5800">
        <v>16000</v>
      </c>
      <c r="J29" s="5801">
        <f t="shared" si="1"/>
        <v>15580.8</v>
      </c>
      <c r="K29" s="5802">
        <v>66</v>
      </c>
      <c r="L29" s="5803">
        <v>16.149999999999999</v>
      </c>
      <c r="M29" s="5803">
        <v>16.3</v>
      </c>
      <c r="N29" s="5800">
        <v>16000</v>
      </c>
      <c r="O29" s="5801">
        <f t="shared" si="2"/>
        <v>15580.8</v>
      </c>
      <c r="P29" s="5804"/>
      <c r="Q29" s="10696">
        <v>1</v>
      </c>
      <c r="R29" s="10692">
        <v>1.1499999999999999</v>
      </c>
      <c r="S29" s="12">
        <f>AVERAGE(D32:D35)</f>
        <v>16000</v>
      </c>
    </row>
    <row r="30" spans="1:47" ht="12.75" customHeight="1" x14ac:dyDescent="0.2">
      <c r="A30" s="5805">
        <v>3</v>
      </c>
      <c r="B30" s="5806">
        <v>0.3</v>
      </c>
      <c r="C30" s="5807">
        <v>0.45</v>
      </c>
      <c r="D30" s="5808">
        <v>16000</v>
      </c>
      <c r="E30" s="5809">
        <f t="shared" si="0"/>
        <v>15580.8</v>
      </c>
      <c r="F30" s="5810">
        <v>35</v>
      </c>
      <c r="G30" s="5811">
        <v>8.3000000000000007</v>
      </c>
      <c r="H30" s="5811">
        <v>8.4499999999999993</v>
      </c>
      <c r="I30" s="5808">
        <v>16000</v>
      </c>
      <c r="J30" s="5809">
        <f t="shared" si="1"/>
        <v>15580.8</v>
      </c>
      <c r="K30" s="5810">
        <v>67</v>
      </c>
      <c r="L30" s="5811">
        <v>16.3</v>
      </c>
      <c r="M30" s="5811">
        <v>16.45</v>
      </c>
      <c r="N30" s="5808">
        <v>16000</v>
      </c>
      <c r="O30" s="5809">
        <f t="shared" si="2"/>
        <v>15580.8</v>
      </c>
      <c r="P30" s="5812"/>
      <c r="Q30" s="10630">
        <v>2</v>
      </c>
      <c r="R30" s="10692">
        <v>2.15</v>
      </c>
      <c r="S30" s="12">
        <f>AVERAGE(D36:D39)</f>
        <v>16000</v>
      </c>
      <c r="V30" s="5813"/>
    </row>
    <row r="31" spans="1:47" ht="12.75" customHeight="1" x14ac:dyDescent="0.2">
      <c r="A31" s="5814">
        <v>4</v>
      </c>
      <c r="B31" s="5814">
        <v>0.45</v>
      </c>
      <c r="C31" s="5815">
        <v>1</v>
      </c>
      <c r="D31" s="5816">
        <v>16000</v>
      </c>
      <c r="E31" s="5817">
        <f t="shared" si="0"/>
        <v>15580.8</v>
      </c>
      <c r="F31" s="5818">
        <v>36</v>
      </c>
      <c r="G31" s="5815">
        <v>8.4499999999999993</v>
      </c>
      <c r="H31" s="5815">
        <v>9</v>
      </c>
      <c r="I31" s="5816">
        <v>16000</v>
      </c>
      <c r="J31" s="5817">
        <f t="shared" si="1"/>
        <v>15580.8</v>
      </c>
      <c r="K31" s="5818">
        <v>68</v>
      </c>
      <c r="L31" s="5815">
        <v>16.45</v>
      </c>
      <c r="M31" s="5815">
        <v>17</v>
      </c>
      <c r="N31" s="5816">
        <v>16000</v>
      </c>
      <c r="O31" s="5817">
        <f t="shared" si="2"/>
        <v>15580.8</v>
      </c>
      <c r="P31" s="5819"/>
      <c r="Q31" s="10630">
        <v>3</v>
      </c>
      <c r="R31" s="10631">
        <v>3.15</v>
      </c>
      <c r="S31" s="12">
        <f>AVERAGE(D40:D43)</f>
        <v>16000</v>
      </c>
    </row>
    <row r="32" spans="1:47" ht="12.75" customHeight="1" x14ac:dyDescent="0.2">
      <c r="A32" s="5820">
        <v>5</v>
      </c>
      <c r="B32" s="5821">
        <v>1</v>
      </c>
      <c r="C32" s="5822">
        <v>1.1499999999999999</v>
      </c>
      <c r="D32" s="5823">
        <v>16000</v>
      </c>
      <c r="E32" s="5824">
        <f t="shared" si="0"/>
        <v>15580.8</v>
      </c>
      <c r="F32" s="5825">
        <v>37</v>
      </c>
      <c r="G32" s="5821">
        <v>9</v>
      </c>
      <c r="H32" s="5821">
        <v>9.15</v>
      </c>
      <c r="I32" s="5823">
        <v>16000</v>
      </c>
      <c r="J32" s="5824">
        <f t="shared" si="1"/>
        <v>15580.8</v>
      </c>
      <c r="K32" s="5825">
        <v>69</v>
      </c>
      <c r="L32" s="5821">
        <v>17</v>
      </c>
      <c r="M32" s="5821">
        <v>17.149999999999999</v>
      </c>
      <c r="N32" s="5823">
        <v>16000</v>
      </c>
      <c r="O32" s="5824">
        <f t="shared" si="2"/>
        <v>15580.8</v>
      </c>
      <c r="P32" s="5826"/>
      <c r="Q32" s="10630">
        <v>4</v>
      </c>
      <c r="R32" s="10631">
        <v>4.1500000000000004</v>
      </c>
      <c r="S32" s="12">
        <f>AVERAGE(D44:D47)</f>
        <v>16000</v>
      </c>
      <c r="AQ32" s="5823"/>
    </row>
    <row r="33" spans="1:19" ht="12.75" customHeight="1" x14ac:dyDescent="0.2">
      <c r="A33" s="5827">
        <v>6</v>
      </c>
      <c r="B33" s="5828">
        <v>1.1499999999999999</v>
      </c>
      <c r="C33" s="5829">
        <v>1.3</v>
      </c>
      <c r="D33" s="5830">
        <v>16000</v>
      </c>
      <c r="E33" s="5831">
        <f t="shared" si="0"/>
        <v>15580.8</v>
      </c>
      <c r="F33" s="5832">
        <v>38</v>
      </c>
      <c r="G33" s="5829">
        <v>9.15</v>
      </c>
      <c r="H33" s="5829">
        <v>9.3000000000000007</v>
      </c>
      <c r="I33" s="5830">
        <v>16000</v>
      </c>
      <c r="J33" s="5831">
        <f t="shared" si="1"/>
        <v>15580.8</v>
      </c>
      <c r="K33" s="5832">
        <v>70</v>
      </c>
      <c r="L33" s="5829">
        <v>17.149999999999999</v>
      </c>
      <c r="M33" s="5829">
        <v>17.3</v>
      </c>
      <c r="N33" s="5830">
        <v>16000</v>
      </c>
      <c r="O33" s="5831">
        <f t="shared" si="2"/>
        <v>15580.8</v>
      </c>
      <c r="P33" s="5833"/>
      <c r="Q33" s="10696">
        <v>5</v>
      </c>
      <c r="R33" s="10631">
        <v>5.15</v>
      </c>
      <c r="S33" s="12">
        <f>AVERAGE(D48:D51)</f>
        <v>16000</v>
      </c>
    </row>
    <row r="34" spans="1:19" x14ac:dyDescent="0.2">
      <c r="A34" s="5834">
        <v>7</v>
      </c>
      <c r="B34" s="5835">
        <v>1.3</v>
      </c>
      <c r="C34" s="5836">
        <v>1.45</v>
      </c>
      <c r="D34" s="5837">
        <v>16000</v>
      </c>
      <c r="E34" s="5838">
        <f t="shared" si="0"/>
        <v>15580.8</v>
      </c>
      <c r="F34" s="5839">
        <v>39</v>
      </c>
      <c r="G34" s="5840">
        <v>9.3000000000000007</v>
      </c>
      <c r="H34" s="5840">
        <v>9.4499999999999993</v>
      </c>
      <c r="I34" s="5837">
        <v>16000</v>
      </c>
      <c r="J34" s="5838">
        <f t="shared" si="1"/>
        <v>15580.8</v>
      </c>
      <c r="K34" s="5839">
        <v>71</v>
      </c>
      <c r="L34" s="5840">
        <v>17.3</v>
      </c>
      <c r="M34" s="5840">
        <v>17.45</v>
      </c>
      <c r="N34" s="5837">
        <v>16000</v>
      </c>
      <c r="O34" s="5838">
        <f t="shared" si="2"/>
        <v>15580.8</v>
      </c>
      <c r="P34" s="5841"/>
      <c r="Q34" s="10696">
        <v>6</v>
      </c>
      <c r="R34" s="10631">
        <v>6.15</v>
      </c>
      <c r="S34" s="12">
        <f>AVERAGE(D52:D55)</f>
        <v>16000</v>
      </c>
    </row>
    <row r="35" spans="1:19" x14ac:dyDescent="0.2">
      <c r="A35" s="5842">
        <v>8</v>
      </c>
      <c r="B35" s="5842">
        <v>1.45</v>
      </c>
      <c r="C35" s="5843">
        <v>2</v>
      </c>
      <c r="D35" s="5844">
        <v>16000</v>
      </c>
      <c r="E35" s="5845">
        <f t="shared" si="0"/>
        <v>15580.8</v>
      </c>
      <c r="F35" s="5846">
        <v>40</v>
      </c>
      <c r="G35" s="5843">
        <v>9.4499999999999993</v>
      </c>
      <c r="H35" s="5843">
        <v>10</v>
      </c>
      <c r="I35" s="5844">
        <v>16000</v>
      </c>
      <c r="J35" s="5845">
        <f t="shared" si="1"/>
        <v>15580.8</v>
      </c>
      <c r="K35" s="5846">
        <v>72</v>
      </c>
      <c r="L35" s="5847">
        <v>17.45</v>
      </c>
      <c r="M35" s="5843">
        <v>18</v>
      </c>
      <c r="N35" s="5844">
        <v>16000</v>
      </c>
      <c r="O35" s="5845">
        <f t="shared" si="2"/>
        <v>15580.8</v>
      </c>
      <c r="P35" s="5848"/>
      <c r="Q35" s="10696">
        <v>7</v>
      </c>
      <c r="R35" s="10631">
        <v>7.15</v>
      </c>
      <c r="S35" s="12">
        <f>AVERAGE(D56:D59)</f>
        <v>16000</v>
      </c>
    </row>
    <row r="36" spans="1:19" x14ac:dyDescent="0.2">
      <c r="A36" s="5849">
        <v>9</v>
      </c>
      <c r="B36" s="5850">
        <v>2</v>
      </c>
      <c r="C36" s="5851">
        <v>2.15</v>
      </c>
      <c r="D36" s="5852">
        <v>16000</v>
      </c>
      <c r="E36" s="5853">
        <f t="shared" si="0"/>
        <v>15580.8</v>
      </c>
      <c r="F36" s="5854">
        <v>41</v>
      </c>
      <c r="G36" s="5855">
        <v>10</v>
      </c>
      <c r="H36" s="5856">
        <v>10.15</v>
      </c>
      <c r="I36" s="5852">
        <v>16000</v>
      </c>
      <c r="J36" s="5853">
        <f t="shared" si="1"/>
        <v>15580.8</v>
      </c>
      <c r="K36" s="5854">
        <v>73</v>
      </c>
      <c r="L36" s="5856">
        <v>18</v>
      </c>
      <c r="M36" s="5855">
        <v>18.149999999999999</v>
      </c>
      <c r="N36" s="5852">
        <v>16000</v>
      </c>
      <c r="O36" s="5853">
        <f t="shared" si="2"/>
        <v>15580.8</v>
      </c>
      <c r="P36" s="5857"/>
      <c r="Q36" s="10696">
        <v>8</v>
      </c>
      <c r="R36" s="10696">
        <v>8.15</v>
      </c>
      <c r="S36" s="12">
        <f>AVERAGE(I28:I31)</f>
        <v>16000</v>
      </c>
    </row>
    <row r="37" spans="1:19" x14ac:dyDescent="0.2">
      <c r="A37" s="5858">
        <v>10</v>
      </c>
      <c r="B37" s="5858">
        <v>2.15</v>
      </c>
      <c r="C37" s="5859">
        <v>2.2999999999999998</v>
      </c>
      <c r="D37" s="5860">
        <v>16000</v>
      </c>
      <c r="E37" s="5861">
        <f t="shared" si="0"/>
        <v>15580.8</v>
      </c>
      <c r="F37" s="5862">
        <v>42</v>
      </c>
      <c r="G37" s="5859">
        <v>10.15</v>
      </c>
      <c r="H37" s="5863">
        <v>10.3</v>
      </c>
      <c r="I37" s="5860">
        <v>16000</v>
      </c>
      <c r="J37" s="5861">
        <f t="shared" si="1"/>
        <v>15580.8</v>
      </c>
      <c r="K37" s="5862">
        <v>74</v>
      </c>
      <c r="L37" s="5863">
        <v>18.149999999999999</v>
      </c>
      <c r="M37" s="5859">
        <v>18.3</v>
      </c>
      <c r="N37" s="5860">
        <v>16000</v>
      </c>
      <c r="O37" s="5861">
        <f t="shared" si="2"/>
        <v>15580.8</v>
      </c>
      <c r="P37" s="5864"/>
      <c r="Q37" s="10696">
        <v>9</v>
      </c>
      <c r="R37" s="10696">
        <v>9.15</v>
      </c>
      <c r="S37" s="12">
        <f>AVERAGE(I32:I35)</f>
        <v>16000</v>
      </c>
    </row>
    <row r="38" spans="1:19" x14ac:dyDescent="0.2">
      <c r="A38" s="5865">
        <v>11</v>
      </c>
      <c r="B38" s="5866">
        <v>2.2999999999999998</v>
      </c>
      <c r="C38" s="5867">
        <v>2.4500000000000002</v>
      </c>
      <c r="D38" s="5868">
        <v>16000</v>
      </c>
      <c r="E38" s="5869">
        <f t="shared" si="0"/>
        <v>15580.8</v>
      </c>
      <c r="F38" s="5870">
        <v>43</v>
      </c>
      <c r="G38" s="5871">
        <v>10.3</v>
      </c>
      <c r="H38" s="5872">
        <v>10.45</v>
      </c>
      <c r="I38" s="5868">
        <v>16000</v>
      </c>
      <c r="J38" s="5869">
        <f t="shared" si="1"/>
        <v>15580.8</v>
      </c>
      <c r="K38" s="5870">
        <v>75</v>
      </c>
      <c r="L38" s="5872">
        <v>18.3</v>
      </c>
      <c r="M38" s="5871">
        <v>18.45</v>
      </c>
      <c r="N38" s="5868">
        <v>16000</v>
      </c>
      <c r="O38" s="5869">
        <f t="shared" si="2"/>
        <v>15580.8</v>
      </c>
      <c r="P38" s="5873"/>
      <c r="Q38" s="10696">
        <v>10</v>
      </c>
      <c r="R38" s="10693">
        <v>10.15</v>
      </c>
      <c r="S38" s="12">
        <f>AVERAGE(I36:I39)</f>
        <v>16000</v>
      </c>
    </row>
    <row r="39" spans="1:19" x14ac:dyDescent="0.2">
      <c r="A39" s="5874">
        <v>12</v>
      </c>
      <c r="B39" s="5874">
        <v>2.4500000000000002</v>
      </c>
      <c r="C39" s="5875">
        <v>3</v>
      </c>
      <c r="D39" s="5876">
        <v>16000</v>
      </c>
      <c r="E39" s="5877">
        <f t="shared" si="0"/>
        <v>15580.8</v>
      </c>
      <c r="F39" s="5878">
        <v>44</v>
      </c>
      <c r="G39" s="5875">
        <v>10.45</v>
      </c>
      <c r="H39" s="5879">
        <v>11</v>
      </c>
      <c r="I39" s="5876">
        <v>16000</v>
      </c>
      <c r="J39" s="5877">
        <f t="shared" si="1"/>
        <v>15580.8</v>
      </c>
      <c r="K39" s="5878">
        <v>76</v>
      </c>
      <c r="L39" s="5879">
        <v>18.45</v>
      </c>
      <c r="M39" s="5875">
        <v>19</v>
      </c>
      <c r="N39" s="5876">
        <v>16000</v>
      </c>
      <c r="O39" s="5877">
        <f t="shared" si="2"/>
        <v>15580.8</v>
      </c>
      <c r="P39" s="5880"/>
      <c r="Q39" s="10696">
        <v>11</v>
      </c>
      <c r="R39" s="10693">
        <v>11.15</v>
      </c>
      <c r="S39" s="12">
        <f>AVERAGE(I40:I43)</f>
        <v>16000</v>
      </c>
    </row>
    <row r="40" spans="1:19" x14ac:dyDescent="0.2">
      <c r="A40" s="5881">
        <v>13</v>
      </c>
      <c r="B40" s="5882">
        <v>3</v>
      </c>
      <c r="C40" s="5883">
        <v>3.15</v>
      </c>
      <c r="D40" s="5884">
        <v>16000</v>
      </c>
      <c r="E40" s="5885">
        <f t="shared" si="0"/>
        <v>15580.8</v>
      </c>
      <c r="F40" s="5886">
        <v>45</v>
      </c>
      <c r="G40" s="5887">
        <v>11</v>
      </c>
      <c r="H40" s="5888">
        <v>11.15</v>
      </c>
      <c r="I40" s="5884">
        <v>16000</v>
      </c>
      <c r="J40" s="5885">
        <f t="shared" si="1"/>
        <v>15580.8</v>
      </c>
      <c r="K40" s="5886">
        <v>77</v>
      </c>
      <c r="L40" s="5888">
        <v>19</v>
      </c>
      <c r="M40" s="5887">
        <v>19.149999999999999</v>
      </c>
      <c r="N40" s="5884">
        <v>16000</v>
      </c>
      <c r="O40" s="5885">
        <f t="shared" si="2"/>
        <v>15580.8</v>
      </c>
      <c r="P40" s="5889"/>
      <c r="Q40" s="10696">
        <v>12</v>
      </c>
      <c r="R40" s="10693">
        <v>12.15</v>
      </c>
      <c r="S40" s="12">
        <f>AVERAGE(I44:I47)</f>
        <v>16000</v>
      </c>
    </row>
    <row r="41" spans="1:19" x14ac:dyDescent="0.2">
      <c r="A41" s="5890">
        <v>14</v>
      </c>
      <c r="B41" s="5890">
        <v>3.15</v>
      </c>
      <c r="C41" s="5891">
        <v>3.3</v>
      </c>
      <c r="D41" s="5892">
        <v>16000</v>
      </c>
      <c r="E41" s="5893">
        <f t="shared" si="0"/>
        <v>15580.8</v>
      </c>
      <c r="F41" s="5894">
        <v>46</v>
      </c>
      <c r="G41" s="5895">
        <v>11.15</v>
      </c>
      <c r="H41" s="5891">
        <v>11.3</v>
      </c>
      <c r="I41" s="5892">
        <v>16000</v>
      </c>
      <c r="J41" s="5893">
        <f t="shared" si="1"/>
        <v>15580.8</v>
      </c>
      <c r="K41" s="5894">
        <v>78</v>
      </c>
      <c r="L41" s="5891">
        <v>19.149999999999999</v>
      </c>
      <c r="M41" s="5895">
        <v>19.3</v>
      </c>
      <c r="N41" s="5892">
        <v>16000</v>
      </c>
      <c r="O41" s="5893">
        <f t="shared" si="2"/>
        <v>15580.8</v>
      </c>
      <c r="P41" s="5896"/>
      <c r="Q41" s="10696">
        <v>13</v>
      </c>
      <c r="R41" s="10693">
        <v>13.15</v>
      </c>
      <c r="S41" s="12">
        <f>AVERAGE(I48:I51)</f>
        <v>16000</v>
      </c>
    </row>
    <row r="42" spans="1:19" x14ac:dyDescent="0.2">
      <c r="A42" s="5897">
        <v>15</v>
      </c>
      <c r="B42" s="5898">
        <v>3.3</v>
      </c>
      <c r="C42" s="5899">
        <v>3.45</v>
      </c>
      <c r="D42" s="5900">
        <v>16000</v>
      </c>
      <c r="E42" s="5901">
        <f t="shared" si="0"/>
        <v>15580.8</v>
      </c>
      <c r="F42" s="5902">
        <v>47</v>
      </c>
      <c r="G42" s="5903">
        <v>11.3</v>
      </c>
      <c r="H42" s="5904">
        <v>11.45</v>
      </c>
      <c r="I42" s="5900">
        <v>16000</v>
      </c>
      <c r="J42" s="5901">
        <f t="shared" si="1"/>
        <v>15580.8</v>
      </c>
      <c r="K42" s="5902">
        <v>79</v>
      </c>
      <c r="L42" s="5904">
        <v>19.3</v>
      </c>
      <c r="M42" s="5903">
        <v>19.45</v>
      </c>
      <c r="N42" s="5900">
        <v>16000</v>
      </c>
      <c r="O42" s="5901">
        <f t="shared" si="2"/>
        <v>15580.8</v>
      </c>
      <c r="P42" s="5905"/>
      <c r="Q42" s="10696">
        <v>14</v>
      </c>
      <c r="R42" s="10693">
        <v>14.15</v>
      </c>
      <c r="S42" s="12">
        <f>AVERAGE(I52:I55)</f>
        <v>16000</v>
      </c>
    </row>
    <row r="43" spans="1:19" x14ac:dyDescent="0.2">
      <c r="A43" s="5906">
        <v>16</v>
      </c>
      <c r="B43" s="5906">
        <v>3.45</v>
      </c>
      <c r="C43" s="5907">
        <v>4</v>
      </c>
      <c r="D43" s="5908">
        <v>16000</v>
      </c>
      <c r="E43" s="5909">
        <f t="shared" si="0"/>
        <v>15580.8</v>
      </c>
      <c r="F43" s="5910">
        <v>48</v>
      </c>
      <c r="G43" s="5911">
        <v>11.45</v>
      </c>
      <c r="H43" s="5907">
        <v>12</v>
      </c>
      <c r="I43" s="5908">
        <v>16000</v>
      </c>
      <c r="J43" s="5909">
        <f t="shared" si="1"/>
        <v>15580.8</v>
      </c>
      <c r="K43" s="5910">
        <v>80</v>
      </c>
      <c r="L43" s="5907">
        <v>19.45</v>
      </c>
      <c r="M43" s="5907">
        <v>20</v>
      </c>
      <c r="N43" s="5908">
        <v>16000</v>
      </c>
      <c r="O43" s="5909">
        <f t="shared" si="2"/>
        <v>15580.8</v>
      </c>
      <c r="P43" s="5912"/>
      <c r="Q43" s="10696">
        <v>15</v>
      </c>
      <c r="R43" s="10696">
        <v>15.15</v>
      </c>
      <c r="S43" s="12">
        <f>AVERAGE(I56:I59)</f>
        <v>16000</v>
      </c>
    </row>
    <row r="44" spans="1:19" x14ac:dyDescent="0.2">
      <c r="A44" s="5913">
        <v>17</v>
      </c>
      <c r="B44" s="5914">
        <v>4</v>
      </c>
      <c r="C44" s="5915">
        <v>4.1500000000000004</v>
      </c>
      <c r="D44" s="5916">
        <v>16000</v>
      </c>
      <c r="E44" s="5917">
        <f t="shared" si="0"/>
        <v>15580.8</v>
      </c>
      <c r="F44" s="5918">
        <v>49</v>
      </c>
      <c r="G44" s="5919">
        <v>12</v>
      </c>
      <c r="H44" s="5920">
        <v>12.15</v>
      </c>
      <c r="I44" s="5916">
        <v>16000</v>
      </c>
      <c r="J44" s="5917">
        <f t="shared" si="1"/>
        <v>15580.8</v>
      </c>
      <c r="K44" s="5918">
        <v>81</v>
      </c>
      <c r="L44" s="5920">
        <v>20</v>
      </c>
      <c r="M44" s="5919">
        <v>20.149999999999999</v>
      </c>
      <c r="N44" s="5916">
        <v>16000</v>
      </c>
      <c r="O44" s="5917">
        <f t="shared" si="2"/>
        <v>15580.8</v>
      </c>
      <c r="P44" s="5921"/>
      <c r="Q44" s="10696">
        <v>16</v>
      </c>
      <c r="R44" s="10696">
        <v>16.149999999999999</v>
      </c>
      <c r="S44" s="12">
        <f>AVERAGE(N28:N31)</f>
        <v>16000</v>
      </c>
    </row>
    <row r="45" spans="1:19" x14ac:dyDescent="0.2">
      <c r="A45" s="5922">
        <v>18</v>
      </c>
      <c r="B45" s="5922">
        <v>4.1500000000000004</v>
      </c>
      <c r="C45" s="5923">
        <v>4.3</v>
      </c>
      <c r="D45" s="5924">
        <v>16000</v>
      </c>
      <c r="E45" s="5925">
        <f t="shared" si="0"/>
        <v>15580.8</v>
      </c>
      <c r="F45" s="5926">
        <v>50</v>
      </c>
      <c r="G45" s="5927">
        <v>12.15</v>
      </c>
      <c r="H45" s="5923">
        <v>12.3</v>
      </c>
      <c r="I45" s="5924">
        <v>16000</v>
      </c>
      <c r="J45" s="5925">
        <f t="shared" si="1"/>
        <v>15580.8</v>
      </c>
      <c r="K45" s="5926">
        <v>82</v>
      </c>
      <c r="L45" s="5923">
        <v>20.149999999999999</v>
      </c>
      <c r="M45" s="5927">
        <v>20.3</v>
      </c>
      <c r="N45" s="5924">
        <v>16000</v>
      </c>
      <c r="O45" s="5925">
        <f t="shared" si="2"/>
        <v>15580.8</v>
      </c>
      <c r="P45" s="5928"/>
      <c r="Q45" s="10696">
        <v>17</v>
      </c>
      <c r="R45" s="10696">
        <v>17.149999999999999</v>
      </c>
      <c r="S45" s="12">
        <f>AVERAGE(N32:N35)</f>
        <v>16000</v>
      </c>
    </row>
    <row r="46" spans="1:19" x14ac:dyDescent="0.2">
      <c r="A46" s="5929">
        <v>19</v>
      </c>
      <c r="B46" s="5930">
        <v>4.3</v>
      </c>
      <c r="C46" s="5931">
        <v>4.45</v>
      </c>
      <c r="D46" s="5932">
        <v>16000</v>
      </c>
      <c r="E46" s="5933">
        <f t="shared" si="0"/>
        <v>15580.8</v>
      </c>
      <c r="F46" s="5934">
        <v>51</v>
      </c>
      <c r="G46" s="5935">
        <v>12.3</v>
      </c>
      <c r="H46" s="5936">
        <v>12.45</v>
      </c>
      <c r="I46" s="5932">
        <v>16000</v>
      </c>
      <c r="J46" s="5933">
        <f t="shared" si="1"/>
        <v>15580.8</v>
      </c>
      <c r="K46" s="5934">
        <v>83</v>
      </c>
      <c r="L46" s="5936">
        <v>20.3</v>
      </c>
      <c r="M46" s="5935">
        <v>20.45</v>
      </c>
      <c r="N46" s="5932">
        <v>16000</v>
      </c>
      <c r="O46" s="5933">
        <f t="shared" si="2"/>
        <v>15580.8</v>
      </c>
      <c r="P46" s="5937"/>
      <c r="Q46" s="10693">
        <v>18</v>
      </c>
      <c r="R46" s="10696">
        <v>18.149999999999999</v>
      </c>
      <c r="S46" s="12">
        <f>AVERAGE(N36:N39)</f>
        <v>16000</v>
      </c>
    </row>
    <row r="47" spans="1:19" x14ac:dyDescent="0.2">
      <c r="A47" s="5938">
        <v>20</v>
      </c>
      <c r="B47" s="5938">
        <v>4.45</v>
      </c>
      <c r="C47" s="5939">
        <v>5</v>
      </c>
      <c r="D47" s="5940">
        <v>16000</v>
      </c>
      <c r="E47" s="5941">
        <f t="shared" si="0"/>
        <v>15580.8</v>
      </c>
      <c r="F47" s="5942">
        <v>52</v>
      </c>
      <c r="G47" s="5943">
        <v>12.45</v>
      </c>
      <c r="H47" s="5939">
        <v>13</v>
      </c>
      <c r="I47" s="5940">
        <v>16000</v>
      </c>
      <c r="J47" s="5941">
        <f t="shared" si="1"/>
        <v>15580.8</v>
      </c>
      <c r="K47" s="5942">
        <v>84</v>
      </c>
      <c r="L47" s="5939">
        <v>20.45</v>
      </c>
      <c r="M47" s="5943">
        <v>21</v>
      </c>
      <c r="N47" s="5940">
        <v>16000</v>
      </c>
      <c r="O47" s="5941">
        <f t="shared" si="2"/>
        <v>15580.8</v>
      </c>
      <c r="P47" s="5944"/>
      <c r="Q47" s="10693">
        <v>19</v>
      </c>
      <c r="R47" s="10696">
        <v>19.149999999999999</v>
      </c>
      <c r="S47" s="12">
        <f>AVERAGE(N40:N43)</f>
        <v>16000</v>
      </c>
    </row>
    <row r="48" spans="1:19" x14ac:dyDescent="0.2">
      <c r="A48" s="5945">
        <v>21</v>
      </c>
      <c r="B48" s="5946">
        <v>5</v>
      </c>
      <c r="C48" s="5947">
        <v>5.15</v>
      </c>
      <c r="D48" s="5948">
        <v>16000</v>
      </c>
      <c r="E48" s="5949">
        <f t="shared" si="0"/>
        <v>15580.8</v>
      </c>
      <c r="F48" s="5950">
        <v>53</v>
      </c>
      <c r="G48" s="5946">
        <v>13</v>
      </c>
      <c r="H48" s="5951">
        <v>13.15</v>
      </c>
      <c r="I48" s="5948">
        <v>16000</v>
      </c>
      <c r="J48" s="5949">
        <f t="shared" si="1"/>
        <v>15580.8</v>
      </c>
      <c r="K48" s="5950">
        <v>85</v>
      </c>
      <c r="L48" s="5951">
        <v>21</v>
      </c>
      <c r="M48" s="5946">
        <v>21.15</v>
      </c>
      <c r="N48" s="5948">
        <v>16000</v>
      </c>
      <c r="O48" s="5949">
        <f t="shared" si="2"/>
        <v>15580.8</v>
      </c>
      <c r="P48" s="5952"/>
      <c r="Q48" s="10693">
        <v>20</v>
      </c>
      <c r="R48" s="10696">
        <v>20.149999999999999</v>
      </c>
      <c r="S48" s="12">
        <f>AVERAGE(N44:N47)</f>
        <v>16000</v>
      </c>
    </row>
    <row r="49" spans="1:19" x14ac:dyDescent="0.2">
      <c r="A49" s="5953">
        <v>22</v>
      </c>
      <c r="B49" s="5954">
        <v>5.15</v>
      </c>
      <c r="C49" s="5955">
        <v>5.3</v>
      </c>
      <c r="D49" s="5956">
        <v>16000</v>
      </c>
      <c r="E49" s="5957">
        <f t="shared" si="0"/>
        <v>15580.8</v>
      </c>
      <c r="F49" s="5958">
        <v>54</v>
      </c>
      <c r="G49" s="5959">
        <v>13.15</v>
      </c>
      <c r="H49" s="5955">
        <v>13.3</v>
      </c>
      <c r="I49" s="5956">
        <v>16000</v>
      </c>
      <c r="J49" s="5957">
        <f t="shared" si="1"/>
        <v>15580.8</v>
      </c>
      <c r="K49" s="5958">
        <v>86</v>
      </c>
      <c r="L49" s="5955">
        <v>21.15</v>
      </c>
      <c r="M49" s="5959">
        <v>21.3</v>
      </c>
      <c r="N49" s="5956">
        <v>16000</v>
      </c>
      <c r="O49" s="5957">
        <f t="shared" si="2"/>
        <v>15580.8</v>
      </c>
      <c r="P49" s="5960"/>
      <c r="Q49" s="10693">
        <v>21</v>
      </c>
      <c r="R49" s="10696">
        <v>21.15</v>
      </c>
      <c r="S49" s="12">
        <f>AVERAGE(N48:N51)</f>
        <v>16000</v>
      </c>
    </row>
    <row r="50" spans="1:19" x14ac:dyDescent="0.2">
      <c r="A50" s="5961">
        <v>23</v>
      </c>
      <c r="B50" s="5962">
        <v>5.3</v>
      </c>
      <c r="C50" s="5963">
        <v>5.45</v>
      </c>
      <c r="D50" s="5964">
        <v>16000</v>
      </c>
      <c r="E50" s="5965">
        <f t="shared" si="0"/>
        <v>15580.8</v>
      </c>
      <c r="F50" s="5966">
        <v>55</v>
      </c>
      <c r="G50" s="5962">
        <v>13.3</v>
      </c>
      <c r="H50" s="5967">
        <v>13.45</v>
      </c>
      <c r="I50" s="5964">
        <v>16000</v>
      </c>
      <c r="J50" s="5965">
        <f t="shared" si="1"/>
        <v>15580.8</v>
      </c>
      <c r="K50" s="5966">
        <v>87</v>
      </c>
      <c r="L50" s="5967">
        <v>21.3</v>
      </c>
      <c r="M50" s="5962">
        <v>21.45</v>
      </c>
      <c r="N50" s="5964">
        <v>16000</v>
      </c>
      <c r="O50" s="5965">
        <f t="shared" si="2"/>
        <v>15580.8</v>
      </c>
      <c r="P50" s="5968"/>
      <c r="Q50" s="10693">
        <v>22</v>
      </c>
      <c r="R50" s="10696">
        <v>22.15</v>
      </c>
      <c r="S50" s="12">
        <f>AVERAGE(N52:N55)</f>
        <v>16000</v>
      </c>
    </row>
    <row r="51" spans="1:19" x14ac:dyDescent="0.2">
      <c r="A51" s="5969">
        <v>24</v>
      </c>
      <c r="B51" s="5970">
        <v>5.45</v>
      </c>
      <c r="C51" s="5971">
        <v>6</v>
      </c>
      <c r="D51" s="5972">
        <v>16000</v>
      </c>
      <c r="E51" s="5973">
        <f t="shared" si="0"/>
        <v>15580.8</v>
      </c>
      <c r="F51" s="5974">
        <v>56</v>
      </c>
      <c r="G51" s="5975">
        <v>13.45</v>
      </c>
      <c r="H51" s="5971">
        <v>14</v>
      </c>
      <c r="I51" s="5972">
        <v>16000</v>
      </c>
      <c r="J51" s="5973">
        <f t="shared" si="1"/>
        <v>15580.8</v>
      </c>
      <c r="K51" s="5974">
        <v>88</v>
      </c>
      <c r="L51" s="5971">
        <v>21.45</v>
      </c>
      <c r="M51" s="5975">
        <v>22</v>
      </c>
      <c r="N51" s="5972">
        <v>16000</v>
      </c>
      <c r="O51" s="5973">
        <f t="shared" si="2"/>
        <v>15580.8</v>
      </c>
      <c r="P51" s="5976"/>
      <c r="Q51" s="10693">
        <v>23</v>
      </c>
      <c r="R51" s="10696">
        <v>23.15</v>
      </c>
      <c r="S51" s="12">
        <f>AVERAGE(N56:N59)</f>
        <v>16000</v>
      </c>
    </row>
    <row r="52" spans="1:19" x14ac:dyDescent="0.2">
      <c r="A52" s="5977">
        <v>25</v>
      </c>
      <c r="B52" s="5978">
        <v>6</v>
      </c>
      <c r="C52" s="5979">
        <v>6.15</v>
      </c>
      <c r="D52" s="5980">
        <v>16000</v>
      </c>
      <c r="E52" s="5981">
        <f t="shared" si="0"/>
        <v>15580.8</v>
      </c>
      <c r="F52" s="5982">
        <v>57</v>
      </c>
      <c r="G52" s="5978">
        <v>14</v>
      </c>
      <c r="H52" s="5983">
        <v>14.15</v>
      </c>
      <c r="I52" s="5980">
        <v>16000</v>
      </c>
      <c r="J52" s="5981">
        <f t="shared" si="1"/>
        <v>15580.8</v>
      </c>
      <c r="K52" s="5982">
        <v>89</v>
      </c>
      <c r="L52" s="5983">
        <v>22</v>
      </c>
      <c r="M52" s="5978">
        <v>22.15</v>
      </c>
      <c r="N52" s="5980">
        <v>16000</v>
      </c>
      <c r="O52" s="5981">
        <f t="shared" si="2"/>
        <v>15580.8</v>
      </c>
      <c r="P52" s="5984"/>
      <c r="Q52" t="s">
        <v>168</v>
      </c>
      <c r="S52" s="12">
        <f>AVERAGE(S28:S51)</f>
        <v>16000</v>
      </c>
    </row>
    <row r="53" spans="1:19" x14ac:dyDescent="0.2">
      <c r="A53" s="5985">
        <v>26</v>
      </c>
      <c r="B53" s="5986">
        <v>6.15</v>
      </c>
      <c r="C53" s="5987">
        <v>6.3</v>
      </c>
      <c r="D53" s="5988">
        <v>16000</v>
      </c>
      <c r="E53" s="5989">
        <f t="shared" si="0"/>
        <v>15580.8</v>
      </c>
      <c r="F53" s="5990">
        <v>58</v>
      </c>
      <c r="G53" s="5991">
        <v>14.15</v>
      </c>
      <c r="H53" s="5987">
        <v>14.3</v>
      </c>
      <c r="I53" s="5988">
        <v>16000</v>
      </c>
      <c r="J53" s="5989">
        <f t="shared" si="1"/>
        <v>15580.8</v>
      </c>
      <c r="K53" s="5990">
        <v>90</v>
      </c>
      <c r="L53" s="5987">
        <v>22.15</v>
      </c>
      <c r="M53" s="5991">
        <v>22.3</v>
      </c>
      <c r="N53" s="5988">
        <v>16000</v>
      </c>
      <c r="O53" s="5989">
        <f t="shared" si="2"/>
        <v>15580.8</v>
      </c>
      <c r="P53" s="5992"/>
    </row>
    <row r="54" spans="1:19" x14ac:dyDescent="0.2">
      <c r="A54" s="5993">
        <v>27</v>
      </c>
      <c r="B54" s="5994">
        <v>6.3</v>
      </c>
      <c r="C54" s="5995">
        <v>6.45</v>
      </c>
      <c r="D54" s="5996">
        <v>16000</v>
      </c>
      <c r="E54" s="5997">
        <f t="shared" si="0"/>
        <v>15580.8</v>
      </c>
      <c r="F54" s="5998">
        <v>59</v>
      </c>
      <c r="G54" s="5994">
        <v>14.3</v>
      </c>
      <c r="H54" s="5999">
        <v>14.45</v>
      </c>
      <c r="I54" s="5996">
        <v>16000</v>
      </c>
      <c r="J54" s="5997">
        <f t="shared" si="1"/>
        <v>15580.8</v>
      </c>
      <c r="K54" s="5998">
        <v>91</v>
      </c>
      <c r="L54" s="5999">
        <v>22.3</v>
      </c>
      <c r="M54" s="5994">
        <v>22.45</v>
      </c>
      <c r="N54" s="5996">
        <v>16000</v>
      </c>
      <c r="O54" s="5997">
        <f t="shared" si="2"/>
        <v>15580.8</v>
      </c>
      <c r="P54" s="6000"/>
    </row>
    <row r="55" spans="1:19" x14ac:dyDescent="0.2">
      <c r="A55" s="6001">
        <v>28</v>
      </c>
      <c r="B55" s="6002">
        <v>6.45</v>
      </c>
      <c r="C55" s="6003">
        <v>7</v>
      </c>
      <c r="D55" s="6004">
        <v>16000</v>
      </c>
      <c r="E55" s="6005">
        <f t="shared" si="0"/>
        <v>15580.8</v>
      </c>
      <c r="F55" s="6006">
        <v>60</v>
      </c>
      <c r="G55" s="6007">
        <v>14.45</v>
      </c>
      <c r="H55" s="6007">
        <v>15</v>
      </c>
      <c r="I55" s="6004">
        <v>16000</v>
      </c>
      <c r="J55" s="6005">
        <f t="shared" si="1"/>
        <v>15580.8</v>
      </c>
      <c r="K55" s="6006">
        <v>92</v>
      </c>
      <c r="L55" s="6003">
        <v>22.45</v>
      </c>
      <c r="M55" s="6007">
        <v>23</v>
      </c>
      <c r="N55" s="6004">
        <v>16000</v>
      </c>
      <c r="O55" s="6005">
        <f t="shared" si="2"/>
        <v>15580.8</v>
      </c>
      <c r="P55" s="6008"/>
    </row>
    <row r="56" spans="1:19" x14ac:dyDescent="0.2">
      <c r="A56" s="6009">
        <v>29</v>
      </c>
      <c r="B56" s="6010">
        <v>7</v>
      </c>
      <c r="C56" s="6011">
        <v>7.15</v>
      </c>
      <c r="D56" s="6012">
        <v>16000</v>
      </c>
      <c r="E56" s="6013">
        <f t="shared" si="0"/>
        <v>15580.8</v>
      </c>
      <c r="F56" s="6014">
        <v>61</v>
      </c>
      <c r="G56" s="6010">
        <v>15</v>
      </c>
      <c r="H56" s="6010">
        <v>15.15</v>
      </c>
      <c r="I56" s="6012">
        <v>16000</v>
      </c>
      <c r="J56" s="6013">
        <f t="shared" si="1"/>
        <v>15580.8</v>
      </c>
      <c r="K56" s="6014">
        <v>93</v>
      </c>
      <c r="L56" s="6015">
        <v>23</v>
      </c>
      <c r="M56" s="6010">
        <v>23.15</v>
      </c>
      <c r="N56" s="6012">
        <v>16000</v>
      </c>
      <c r="O56" s="6013">
        <f t="shared" si="2"/>
        <v>15580.8</v>
      </c>
      <c r="P56" s="6016"/>
    </row>
    <row r="57" spans="1:19" x14ac:dyDescent="0.2">
      <c r="A57" s="6017">
        <v>30</v>
      </c>
      <c r="B57" s="6018">
        <v>7.15</v>
      </c>
      <c r="C57" s="6019">
        <v>7.3</v>
      </c>
      <c r="D57" s="6020">
        <v>16000</v>
      </c>
      <c r="E57" s="6021">
        <f t="shared" si="0"/>
        <v>15580.8</v>
      </c>
      <c r="F57" s="6022">
        <v>62</v>
      </c>
      <c r="G57" s="6023">
        <v>15.15</v>
      </c>
      <c r="H57" s="6023">
        <v>15.3</v>
      </c>
      <c r="I57" s="6020">
        <v>16000</v>
      </c>
      <c r="J57" s="6021">
        <f t="shared" si="1"/>
        <v>15580.8</v>
      </c>
      <c r="K57" s="6022">
        <v>94</v>
      </c>
      <c r="L57" s="6023">
        <v>23.15</v>
      </c>
      <c r="M57" s="6023">
        <v>23.3</v>
      </c>
      <c r="N57" s="6020">
        <v>16000</v>
      </c>
      <c r="O57" s="6021">
        <f t="shared" si="2"/>
        <v>15580.8</v>
      </c>
      <c r="P57" s="6024"/>
    </row>
    <row r="58" spans="1:19" x14ac:dyDescent="0.2">
      <c r="A58" s="6025">
        <v>31</v>
      </c>
      <c r="B58" s="6026">
        <v>7.3</v>
      </c>
      <c r="C58" s="6027">
        <v>7.45</v>
      </c>
      <c r="D58" s="6028">
        <v>16000</v>
      </c>
      <c r="E58" s="6029">
        <f t="shared" si="0"/>
        <v>15580.8</v>
      </c>
      <c r="F58" s="6030">
        <v>63</v>
      </c>
      <c r="G58" s="6026">
        <v>15.3</v>
      </c>
      <c r="H58" s="6026">
        <v>15.45</v>
      </c>
      <c r="I58" s="6028">
        <v>16000</v>
      </c>
      <c r="J58" s="6029">
        <f t="shared" si="1"/>
        <v>15580.8</v>
      </c>
      <c r="K58" s="6030">
        <v>95</v>
      </c>
      <c r="L58" s="6026">
        <v>23.3</v>
      </c>
      <c r="M58" s="6026">
        <v>23.45</v>
      </c>
      <c r="N58" s="6028">
        <v>16000</v>
      </c>
      <c r="O58" s="6029">
        <f t="shared" si="2"/>
        <v>15580.8</v>
      </c>
      <c r="P58" s="6031"/>
    </row>
    <row r="59" spans="1:19" x14ac:dyDescent="0.2">
      <c r="A59" s="6032">
        <v>32</v>
      </c>
      <c r="B59" s="6033">
        <v>7.45</v>
      </c>
      <c r="C59" s="6034">
        <v>8</v>
      </c>
      <c r="D59" s="6035">
        <v>16000</v>
      </c>
      <c r="E59" s="6036">
        <f t="shared" si="0"/>
        <v>15580.8</v>
      </c>
      <c r="F59" s="6037">
        <v>64</v>
      </c>
      <c r="G59" s="6038">
        <v>15.45</v>
      </c>
      <c r="H59" s="6038">
        <v>16</v>
      </c>
      <c r="I59" s="6035">
        <v>16000</v>
      </c>
      <c r="J59" s="6036">
        <f t="shared" si="1"/>
        <v>15580.8</v>
      </c>
      <c r="K59" s="6037">
        <v>96</v>
      </c>
      <c r="L59" s="6038">
        <v>23.45</v>
      </c>
      <c r="M59" s="6038">
        <v>24</v>
      </c>
      <c r="N59" s="6035">
        <v>16000</v>
      </c>
      <c r="O59" s="6036">
        <f t="shared" si="2"/>
        <v>15580.8</v>
      </c>
      <c r="P59" s="6039"/>
    </row>
    <row r="60" spans="1:19" x14ac:dyDescent="0.2">
      <c r="A60" s="6040" t="s">
        <v>27</v>
      </c>
      <c r="B60" s="6041"/>
      <c r="C60" s="6041"/>
      <c r="D60" s="6042">
        <f>SUM(D28:D59)</f>
        <v>512000</v>
      </c>
      <c r="E60" s="6043">
        <f>SUM(E28:E59)</f>
        <v>498585.59999999974</v>
      </c>
      <c r="F60" s="6041"/>
      <c r="G60" s="6041"/>
      <c r="H60" s="6041"/>
      <c r="I60" s="6042">
        <f>SUM(I28:I59)</f>
        <v>512000</v>
      </c>
      <c r="J60" s="6043">
        <f>SUM(J28:J59)</f>
        <v>498585.59999999974</v>
      </c>
      <c r="K60" s="6041"/>
      <c r="L60" s="6041"/>
      <c r="M60" s="6041"/>
      <c r="N60" s="6041">
        <f>SUM(N28:N59)</f>
        <v>512000</v>
      </c>
      <c r="O60" s="6043">
        <f>SUM(O28:O59)</f>
        <v>498585.59999999974</v>
      </c>
      <c r="P60" s="6044"/>
    </row>
    <row r="64" spans="1:19" x14ac:dyDescent="0.2">
      <c r="A64" t="s">
        <v>75</v>
      </c>
      <c r="B64">
        <f>SUM(D60,I60,N60)/(4000*1000)</f>
        <v>0.38400000000000001</v>
      </c>
      <c r="C64">
        <f>ROUNDDOWN(SUM(E60,J60,O60)/(4000*1000),4)</f>
        <v>0.37390000000000001</v>
      </c>
    </row>
    <row r="66" spans="1:16" x14ac:dyDescent="0.2">
      <c r="A66" s="6045"/>
      <c r="B66" s="6046"/>
      <c r="C66" s="6046"/>
      <c r="D66" s="6047"/>
      <c r="E66" s="6046"/>
      <c r="F66" s="6046"/>
      <c r="G66" s="6046"/>
      <c r="H66" s="6046"/>
      <c r="I66" s="6047"/>
      <c r="J66" s="6048"/>
      <c r="K66" s="6046"/>
      <c r="L66" s="6046"/>
      <c r="M66" s="6046"/>
      <c r="N66" s="6046"/>
      <c r="O66" s="6046"/>
      <c r="P66" s="6049"/>
    </row>
    <row r="67" spans="1:16" x14ac:dyDescent="0.2">
      <c r="A67" s="6050" t="s">
        <v>28</v>
      </c>
      <c r="B67" s="6051"/>
      <c r="C67" s="6051"/>
      <c r="D67" s="6052"/>
      <c r="E67" s="6053"/>
      <c r="F67" s="6051"/>
      <c r="G67" s="6051"/>
      <c r="H67" s="6053"/>
      <c r="I67" s="6052"/>
      <c r="J67" s="6054"/>
      <c r="K67" s="6051"/>
      <c r="L67" s="6051"/>
      <c r="M67" s="6051"/>
      <c r="N67" s="6051"/>
      <c r="O67" s="6051"/>
      <c r="P67" s="6055"/>
    </row>
    <row r="68" spans="1:16" x14ac:dyDescent="0.2">
      <c r="A68" s="6056"/>
      <c r="B68" s="6057"/>
      <c r="C68" s="6057"/>
      <c r="D68" s="6057"/>
      <c r="E68" s="6057"/>
      <c r="F68" s="6057"/>
      <c r="G68" s="6057"/>
      <c r="H68" s="6057"/>
      <c r="I68" s="6057"/>
      <c r="J68" s="6057"/>
      <c r="K68" s="6057"/>
      <c r="L68" s="6058"/>
      <c r="M68" s="6058"/>
      <c r="N68" s="6058"/>
      <c r="O68" s="6058"/>
      <c r="P68" s="6059"/>
    </row>
    <row r="69" spans="1:16" x14ac:dyDescent="0.2">
      <c r="A69" s="6060"/>
      <c r="B69" s="6061"/>
      <c r="C69" s="6061"/>
      <c r="D69" s="6062"/>
      <c r="E69" s="6063"/>
      <c r="F69" s="6061"/>
      <c r="G69" s="6061"/>
      <c r="H69" s="6063"/>
      <c r="I69" s="6062"/>
      <c r="J69" s="6064"/>
      <c r="K69" s="6061"/>
      <c r="L69" s="6061"/>
      <c r="M69" s="6061"/>
      <c r="N69" s="6061"/>
      <c r="O69" s="6061"/>
      <c r="P69" s="6065"/>
    </row>
    <row r="70" spans="1:16" x14ac:dyDescent="0.2">
      <c r="A70" s="6066"/>
      <c r="B70" s="6067"/>
      <c r="C70" s="6067"/>
      <c r="D70" s="6068"/>
      <c r="E70" s="6069"/>
      <c r="F70" s="6067"/>
      <c r="G70" s="6067"/>
      <c r="H70" s="6069"/>
      <c r="I70" s="6068"/>
      <c r="J70" s="6067"/>
      <c r="K70" s="6067"/>
      <c r="L70" s="6067"/>
      <c r="M70" s="6067"/>
      <c r="N70" s="6067"/>
      <c r="O70" s="6067"/>
      <c r="P70" s="6070"/>
    </row>
    <row r="71" spans="1:16" x14ac:dyDescent="0.2">
      <c r="A71" s="6071"/>
      <c r="B71" s="6072"/>
      <c r="C71" s="6072"/>
      <c r="D71" s="6073"/>
      <c r="E71" s="6074"/>
      <c r="F71" s="6072"/>
      <c r="G71" s="6072"/>
      <c r="H71" s="6074"/>
      <c r="I71" s="6073"/>
      <c r="J71" s="6072"/>
      <c r="K71" s="6072"/>
      <c r="L71" s="6072"/>
      <c r="M71" s="6072"/>
      <c r="N71" s="6072"/>
      <c r="O71" s="6072"/>
      <c r="P71" s="6075"/>
    </row>
    <row r="72" spans="1:16" x14ac:dyDescent="0.2">
      <c r="A72" s="6076"/>
      <c r="B72" s="6077"/>
      <c r="C72" s="6077"/>
      <c r="D72" s="6078"/>
      <c r="E72" s="6079"/>
      <c r="F72" s="6077"/>
      <c r="G72" s="6077"/>
      <c r="H72" s="6079"/>
      <c r="I72" s="6078"/>
      <c r="J72" s="6077"/>
      <c r="K72" s="6077"/>
      <c r="L72" s="6077"/>
      <c r="M72" s="6077" t="s">
        <v>29</v>
      </c>
      <c r="N72" s="6077"/>
      <c r="O72" s="6077"/>
      <c r="P72" s="6080"/>
    </row>
    <row r="73" spans="1:16" x14ac:dyDescent="0.2">
      <c r="A73" s="6081"/>
      <c r="B73" s="6082"/>
      <c r="C73" s="6082"/>
      <c r="D73" s="6083"/>
      <c r="E73" s="6084"/>
      <c r="F73" s="6082"/>
      <c r="G73" s="6082"/>
      <c r="H73" s="6084"/>
      <c r="I73" s="6083"/>
      <c r="J73" s="6082"/>
      <c r="K73" s="6082"/>
      <c r="L73" s="6082"/>
      <c r="M73" s="6082" t="s">
        <v>30</v>
      </c>
      <c r="N73" s="6082"/>
      <c r="O73" s="6082"/>
      <c r="P73" s="6085"/>
    </row>
    <row r="74" spans="1:16" ht="15.75" x14ac:dyDescent="0.25">
      <c r="E74" s="6086"/>
      <c r="H74" s="6086"/>
    </row>
    <row r="75" spans="1:16" ht="15.75" x14ac:dyDescent="0.25">
      <c r="C75" s="6087"/>
      <c r="E75" s="6088"/>
      <c r="H75" s="6088"/>
    </row>
    <row r="76" spans="1:16" ht="15.75" x14ac:dyDescent="0.25">
      <c r="E76" s="6089"/>
      <c r="H76" s="6089"/>
    </row>
    <row r="77" spans="1:16" ht="15.75" x14ac:dyDescent="0.25">
      <c r="E77" s="6090"/>
      <c r="H77" s="6090"/>
    </row>
    <row r="78" spans="1:16" ht="15.75" x14ac:dyDescent="0.25">
      <c r="E78" s="6091"/>
      <c r="H78" s="6091"/>
    </row>
    <row r="79" spans="1:16" ht="15.75" x14ac:dyDescent="0.25">
      <c r="E79" s="6092"/>
      <c r="H79" s="6092"/>
    </row>
    <row r="80" spans="1:16" ht="15.75" x14ac:dyDescent="0.25">
      <c r="E80" s="6093"/>
      <c r="H80" s="6093"/>
    </row>
    <row r="81" spans="5:13" ht="15.75" x14ac:dyDescent="0.25">
      <c r="E81" s="6094"/>
      <c r="H81" s="6094"/>
    </row>
    <row r="82" spans="5:13" ht="15.75" x14ac:dyDescent="0.25">
      <c r="E82" s="6095"/>
      <c r="H82" s="6095"/>
    </row>
    <row r="83" spans="5:13" ht="15.75" x14ac:dyDescent="0.25">
      <c r="E83" s="6096"/>
      <c r="H83" s="6096"/>
    </row>
    <row r="84" spans="5:13" ht="15.75" x14ac:dyDescent="0.25">
      <c r="E84" s="6097"/>
      <c r="H84" s="6097"/>
    </row>
    <row r="85" spans="5:13" ht="15.75" x14ac:dyDescent="0.25">
      <c r="E85" s="6098"/>
      <c r="H85" s="6098"/>
    </row>
    <row r="86" spans="5:13" ht="15.75" x14ac:dyDescent="0.25">
      <c r="E86" s="6099"/>
      <c r="H86" s="6099"/>
    </row>
    <row r="87" spans="5:13" ht="15.75" x14ac:dyDescent="0.25">
      <c r="E87" s="6100"/>
      <c r="H87" s="6100"/>
    </row>
    <row r="88" spans="5:13" ht="15.75" x14ac:dyDescent="0.25">
      <c r="E88" s="6101"/>
      <c r="H88" s="6101"/>
    </row>
    <row r="89" spans="5:13" ht="15.75" x14ac:dyDescent="0.25">
      <c r="E89" s="6102"/>
      <c r="H89" s="6102"/>
    </row>
    <row r="90" spans="5:13" ht="15.75" x14ac:dyDescent="0.25">
      <c r="E90" s="6103"/>
      <c r="H90" s="6103"/>
    </row>
    <row r="91" spans="5:13" ht="15.75" x14ac:dyDescent="0.25">
      <c r="E91" s="6104"/>
      <c r="H91" s="6104"/>
    </row>
    <row r="92" spans="5:13" ht="15.75" x14ac:dyDescent="0.25">
      <c r="E92" s="6105"/>
      <c r="H92" s="6105"/>
    </row>
    <row r="93" spans="5:13" ht="15.75" x14ac:dyDescent="0.25">
      <c r="E93" s="6106"/>
      <c r="H93" s="6106"/>
    </row>
    <row r="94" spans="5:13" ht="15.75" x14ac:dyDescent="0.25">
      <c r="E94" s="6107"/>
      <c r="H94" s="6107"/>
    </row>
    <row r="95" spans="5:13" ht="15.75" x14ac:dyDescent="0.25">
      <c r="E95" s="6108"/>
      <c r="H95" s="6108"/>
    </row>
    <row r="96" spans="5:13" ht="15.75" x14ac:dyDescent="0.25">
      <c r="E96" s="6109"/>
      <c r="H96" s="6109"/>
      <c r="M96" s="6110" t="s">
        <v>8</v>
      </c>
    </row>
    <row r="97" spans="5:14" ht="15.75" x14ac:dyDescent="0.25">
      <c r="E97" s="6111"/>
      <c r="H97" s="6111"/>
    </row>
    <row r="98" spans="5:14" ht="15.75" x14ac:dyDescent="0.25">
      <c r="E98" s="6112"/>
      <c r="H98" s="6112"/>
    </row>
    <row r="99" spans="5:14" ht="15.75" x14ac:dyDescent="0.25">
      <c r="E99" s="6113"/>
      <c r="H99" s="6113"/>
    </row>
    <row r="101" spans="5:14" x14ac:dyDescent="0.2">
      <c r="N101" s="6114"/>
    </row>
    <row r="126" spans="4:4" x14ac:dyDescent="0.2">
      <c r="D126" s="6115"/>
    </row>
  </sheetData>
  <mergeCells count="1">
    <mergeCell ref="Q27:R27"/>
  </mergeCells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6116"/>
      <c r="B1" s="6117"/>
      <c r="C1" s="6117"/>
      <c r="D1" s="6118"/>
      <c r="E1" s="6117"/>
      <c r="F1" s="6117"/>
      <c r="G1" s="6117"/>
      <c r="H1" s="6117"/>
      <c r="I1" s="6118"/>
      <c r="J1" s="6117"/>
      <c r="K1" s="6117"/>
      <c r="L1" s="6117"/>
      <c r="M1" s="6117"/>
      <c r="N1" s="6117"/>
      <c r="O1" s="6117"/>
      <c r="P1" s="6119"/>
    </row>
    <row r="2" spans="1:16" ht="12.75" customHeight="1" x14ac:dyDescent="0.2">
      <c r="A2" s="6120" t="s">
        <v>0</v>
      </c>
      <c r="B2" s="6121"/>
      <c r="C2" s="6121"/>
      <c r="D2" s="6121"/>
      <c r="E2" s="6121"/>
      <c r="F2" s="6121"/>
      <c r="G2" s="6121"/>
      <c r="H2" s="6121"/>
      <c r="I2" s="6121"/>
      <c r="J2" s="6121"/>
      <c r="K2" s="6121"/>
      <c r="L2" s="6121"/>
      <c r="M2" s="6121"/>
      <c r="N2" s="6121"/>
      <c r="O2" s="6121"/>
      <c r="P2" s="6122"/>
    </row>
    <row r="3" spans="1:16" ht="12.75" customHeight="1" x14ac:dyDescent="0.2">
      <c r="A3" s="6123"/>
      <c r="B3" s="6124"/>
      <c r="C3" s="6124"/>
      <c r="D3" s="6124"/>
      <c r="E3" s="6124"/>
      <c r="F3" s="6124"/>
      <c r="G3" s="6124"/>
      <c r="H3" s="6124"/>
      <c r="I3" s="6124"/>
      <c r="J3" s="6124"/>
      <c r="K3" s="6124"/>
      <c r="L3" s="6124"/>
      <c r="M3" s="6124"/>
      <c r="N3" s="6124"/>
      <c r="O3" s="6124"/>
      <c r="P3" s="6125"/>
    </row>
    <row r="4" spans="1:16" ht="12.75" customHeight="1" x14ac:dyDescent="0.2">
      <c r="A4" s="6126" t="s">
        <v>76</v>
      </c>
      <c r="B4" s="6127"/>
      <c r="C4" s="6127"/>
      <c r="D4" s="6127"/>
      <c r="E4" s="6127"/>
      <c r="F4" s="6127"/>
      <c r="G4" s="6127"/>
      <c r="H4" s="6127"/>
      <c r="I4" s="6127"/>
      <c r="J4" s="6128"/>
      <c r="K4" s="6129"/>
      <c r="L4" s="6129"/>
      <c r="M4" s="6129"/>
      <c r="N4" s="6129"/>
      <c r="O4" s="6129"/>
      <c r="P4" s="6130"/>
    </row>
    <row r="5" spans="1:16" ht="12.75" customHeight="1" x14ac:dyDescent="0.2">
      <c r="A5" s="6131"/>
      <c r="B5" s="6132"/>
      <c r="C5" s="6132"/>
      <c r="D5" s="6133"/>
      <c r="E5" s="6132"/>
      <c r="F5" s="6132"/>
      <c r="G5" s="6132"/>
      <c r="H5" s="6132"/>
      <c r="I5" s="6133"/>
      <c r="J5" s="6132"/>
      <c r="K5" s="6132"/>
      <c r="L5" s="6132"/>
      <c r="M5" s="6132"/>
      <c r="N5" s="6132"/>
      <c r="O5" s="6132"/>
      <c r="P5" s="6134"/>
    </row>
    <row r="6" spans="1:16" ht="12.75" customHeight="1" x14ac:dyDescent="0.2">
      <c r="A6" s="6135" t="s">
        <v>2</v>
      </c>
      <c r="B6" s="6136"/>
      <c r="C6" s="6136"/>
      <c r="D6" s="6137"/>
      <c r="E6" s="6136"/>
      <c r="F6" s="6136"/>
      <c r="G6" s="6136"/>
      <c r="H6" s="6136"/>
      <c r="I6" s="6137"/>
      <c r="J6" s="6136"/>
      <c r="K6" s="6136"/>
      <c r="L6" s="6136"/>
      <c r="M6" s="6136"/>
      <c r="N6" s="6136"/>
      <c r="O6" s="6136"/>
      <c r="P6" s="6138"/>
    </row>
    <row r="7" spans="1:16" ht="12.75" customHeight="1" x14ac:dyDescent="0.2">
      <c r="A7" s="6139" t="s">
        <v>3</v>
      </c>
      <c r="B7" s="6140"/>
      <c r="C7" s="6140"/>
      <c r="D7" s="6141"/>
      <c r="E7" s="6140"/>
      <c r="F7" s="6140"/>
      <c r="G7" s="6140"/>
      <c r="H7" s="6140"/>
      <c r="I7" s="6141"/>
      <c r="J7" s="6140"/>
      <c r="K7" s="6140"/>
      <c r="L7" s="6140"/>
      <c r="M7" s="6140"/>
      <c r="N7" s="6140"/>
      <c r="O7" s="6140"/>
      <c r="P7" s="6142"/>
    </row>
    <row r="8" spans="1:16" ht="12.75" customHeight="1" x14ac:dyDescent="0.2">
      <c r="A8" s="6143" t="s">
        <v>4</v>
      </c>
      <c r="B8" s="6144"/>
      <c r="C8" s="6144"/>
      <c r="D8" s="6145"/>
      <c r="E8" s="6144"/>
      <c r="F8" s="6144"/>
      <c r="G8" s="6144"/>
      <c r="H8" s="6144"/>
      <c r="I8" s="6145"/>
      <c r="J8" s="6144"/>
      <c r="K8" s="6144"/>
      <c r="L8" s="6144"/>
      <c r="M8" s="6144"/>
      <c r="N8" s="6144"/>
      <c r="O8" s="6144"/>
      <c r="P8" s="6146"/>
    </row>
    <row r="9" spans="1:16" ht="12.75" customHeight="1" x14ac:dyDescent="0.2">
      <c r="A9" s="6147" t="s">
        <v>5</v>
      </c>
      <c r="B9" s="6148"/>
      <c r="C9" s="6148"/>
      <c r="D9" s="6149"/>
      <c r="E9" s="6148"/>
      <c r="F9" s="6148"/>
      <c r="G9" s="6148"/>
      <c r="H9" s="6148"/>
      <c r="I9" s="6149"/>
      <c r="J9" s="6148"/>
      <c r="K9" s="6148"/>
      <c r="L9" s="6148"/>
      <c r="M9" s="6148"/>
      <c r="N9" s="6148"/>
      <c r="O9" s="6148"/>
      <c r="P9" s="6150"/>
    </row>
    <row r="10" spans="1:16" ht="12.75" customHeight="1" x14ac:dyDescent="0.2">
      <c r="A10" s="6151" t="s">
        <v>6</v>
      </c>
      <c r="B10" s="6152"/>
      <c r="C10" s="6152"/>
      <c r="D10" s="6153"/>
      <c r="E10" s="6152"/>
      <c r="F10" s="6152"/>
      <c r="G10" s="6152"/>
      <c r="H10" s="6152"/>
      <c r="I10" s="6153"/>
      <c r="J10" s="6152"/>
      <c r="K10" s="6152"/>
      <c r="L10" s="6152"/>
      <c r="M10" s="6152"/>
      <c r="N10" s="6152"/>
      <c r="O10" s="6152"/>
      <c r="P10" s="6154"/>
    </row>
    <row r="11" spans="1:16" ht="12.75" customHeight="1" x14ac:dyDescent="0.2">
      <c r="A11" s="6155"/>
      <c r="B11" s="6156"/>
      <c r="C11" s="6156"/>
      <c r="D11" s="6157"/>
      <c r="E11" s="6156"/>
      <c r="F11" s="6156"/>
      <c r="G11" s="6158"/>
      <c r="H11" s="6156"/>
      <c r="I11" s="6157"/>
      <c r="J11" s="6156"/>
      <c r="K11" s="6156"/>
      <c r="L11" s="6156"/>
      <c r="M11" s="6156"/>
      <c r="N11" s="6156"/>
      <c r="O11" s="6156"/>
      <c r="P11" s="6159"/>
    </row>
    <row r="12" spans="1:16" ht="12.75" customHeight="1" x14ac:dyDescent="0.2">
      <c r="A12" s="6160" t="s">
        <v>77</v>
      </c>
      <c r="B12" s="6161"/>
      <c r="C12" s="6161"/>
      <c r="D12" s="6162"/>
      <c r="E12" s="6161" t="s">
        <v>8</v>
      </c>
      <c r="F12" s="6161"/>
      <c r="G12" s="6161"/>
      <c r="H12" s="6161"/>
      <c r="I12" s="6162"/>
      <c r="J12" s="6161"/>
      <c r="K12" s="6161"/>
      <c r="L12" s="6161"/>
      <c r="M12" s="6161"/>
      <c r="N12" s="6163" t="s">
        <v>78</v>
      </c>
      <c r="O12" s="6161"/>
      <c r="P12" s="6164"/>
    </row>
    <row r="13" spans="1:16" ht="12.75" customHeight="1" x14ac:dyDescent="0.2">
      <c r="A13" s="6165"/>
      <c r="B13" s="6166"/>
      <c r="C13" s="6166"/>
      <c r="D13" s="6167"/>
      <c r="E13" s="6166"/>
      <c r="F13" s="6166"/>
      <c r="G13" s="6166"/>
      <c r="H13" s="6166"/>
      <c r="I13" s="6167"/>
      <c r="J13" s="6166"/>
      <c r="K13" s="6166"/>
      <c r="L13" s="6166"/>
      <c r="M13" s="6166"/>
      <c r="N13" s="6166"/>
      <c r="O13" s="6166"/>
      <c r="P13" s="6168"/>
    </row>
    <row r="14" spans="1:16" ht="12.75" customHeight="1" x14ac:dyDescent="0.2">
      <c r="A14" s="6169" t="s">
        <v>10</v>
      </c>
      <c r="B14" s="6170"/>
      <c r="C14" s="6170"/>
      <c r="D14" s="6171"/>
      <c r="E14" s="6170"/>
      <c r="F14" s="6170"/>
      <c r="G14" s="6170"/>
      <c r="H14" s="6170"/>
      <c r="I14" s="6171"/>
      <c r="J14" s="6170"/>
      <c r="K14" s="6170"/>
      <c r="L14" s="6170"/>
      <c r="M14" s="6170"/>
      <c r="N14" s="6172"/>
      <c r="O14" s="6173"/>
      <c r="P14" s="6174"/>
    </row>
    <row r="15" spans="1:16" ht="12.75" customHeight="1" x14ac:dyDescent="0.2">
      <c r="A15" s="6175"/>
      <c r="B15" s="6176"/>
      <c r="C15" s="6176"/>
      <c r="D15" s="6177"/>
      <c r="E15" s="6176"/>
      <c r="F15" s="6176"/>
      <c r="G15" s="6176"/>
      <c r="H15" s="6176"/>
      <c r="I15" s="6177"/>
      <c r="J15" s="6176"/>
      <c r="K15" s="6176"/>
      <c r="L15" s="6176"/>
      <c r="M15" s="6176"/>
      <c r="N15" s="6178" t="s">
        <v>11</v>
      </c>
      <c r="O15" s="6179" t="s">
        <v>12</v>
      </c>
      <c r="P15" s="6180"/>
    </row>
    <row r="16" spans="1:16" ht="12.75" customHeight="1" x14ac:dyDescent="0.2">
      <c r="A16" s="6181" t="s">
        <v>13</v>
      </c>
      <c r="B16" s="6182"/>
      <c r="C16" s="6182"/>
      <c r="D16" s="6183"/>
      <c r="E16" s="6182"/>
      <c r="F16" s="6182"/>
      <c r="G16" s="6182"/>
      <c r="H16" s="6182"/>
      <c r="I16" s="6183"/>
      <c r="J16" s="6182"/>
      <c r="K16" s="6182"/>
      <c r="L16" s="6182"/>
      <c r="M16" s="6182"/>
      <c r="N16" s="6184"/>
      <c r="O16" s="6185"/>
      <c r="P16" s="6185"/>
    </row>
    <row r="17" spans="1:47" ht="12.75" customHeight="1" x14ac:dyDescent="0.2">
      <c r="A17" s="6186" t="s">
        <v>14</v>
      </c>
      <c r="B17" s="6187"/>
      <c r="C17" s="6187"/>
      <c r="D17" s="6188"/>
      <c r="E17" s="6187"/>
      <c r="F17" s="6187"/>
      <c r="G17" s="6187"/>
      <c r="H17" s="6187"/>
      <c r="I17" s="6188"/>
      <c r="J17" s="6187"/>
      <c r="K17" s="6187"/>
      <c r="L17" s="6187"/>
      <c r="M17" s="6187"/>
      <c r="N17" s="6189" t="s">
        <v>15</v>
      </c>
      <c r="O17" s="6190" t="s">
        <v>16</v>
      </c>
      <c r="P17" s="6191"/>
    </row>
    <row r="18" spans="1:47" ht="12.75" customHeight="1" x14ac:dyDescent="0.2">
      <c r="A18" s="6192"/>
      <c r="B18" s="6193"/>
      <c r="C18" s="6193"/>
      <c r="D18" s="6194"/>
      <c r="E18" s="6193"/>
      <c r="F18" s="6193"/>
      <c r="G18" s="6193"/>
      <c r="H18" s="6193"/>
      <c r="I18" s="6194"/>
      <c r="J18" s="6193"/>
      <c r="K18" s="6193"/>
      <c r="L18" s="6193"/>
      <c r="M18" s="6193"/>
      <c r="N18" s="6195"/>
      <c r="O18" s="6196"/>
      <c r="P18" s="6197" t="s">
        <v>8</v>
      </c>
    </row>
    <row r="19" spans="1:47" ht="12.75" customHeight="1" x14ac:dyDescent="0.2">
      <c r="A19" s="6198"/>
      <c r="B19" s="6199"/>
      <c r="C19" s="6199"/>
      <c r="D19" s="6200"/>
      <c r="E19" s="6199"/>
      <c r="F19" s="6199"/>
      <c r="G19" s="6199"/>
      <c r="H19" s="6199"/>
      <c r="I19" s="6200"/>
      <c r="J19" s="6199"/>
      <c r="K19" s="6201"/>
      <c r="L19" s="6199" t="s">
        <v>17</v>
      </c>
      <c r="M19" s="6199"/>
      <c r="N19" s="6202"/>
      <c r="O19" s="6203"/>
      <c r="P19" s="6204"/>
      <c r="AU19" s="6205"/>
    </row>
    <row r="20" spans="1:47" ht="12.75" customHeight="1" x14ac:dyDescent="0.2">
      <c r="A20" s="6206"/>
      <c r="B20" s="6207"/>
      <c r="C20" s="6207"/>
      <c r="D20" s="6208"/>
      <c r="E20" s="6207"/>
      <c r="F20" s="6207"/>
      <c r="G20" s="6207"/>
      <c r="H20" s="6207"/>
      <c r="I20" s="6208"/>
      <c r="J20" s="6207"/>
      <c r="K20" s="6207"/>
      <c r="L20" s="6207"/>
      <c r="M20" s="6207"/>
      <c r="N20" s="6209"/>
      <c r="O20" s="6210"/>
      <c r="P20" s="6211"/>
    </row>
    <row r="21" spans="1:47" ht="12.75" customHeight="1" x14ac:dyDescent="0.2">
      <c r="A21" s="6212"/>
      <c r="B21" s="6213"/>
      <c r="C21" s="6214"/>
      <c r="D21" s="6214"/>
      <c r="E21" s="6213"/>
      <c r="F21" s="6213"/>
      <c r="G21" s="6213"/>
      <c r="H21" s="6213" t="s">
        <v>8</v>
      </c>
      <c r="I21" s="6215"/>
      <c r="J21" s="6213"/>
      <c r="K21" s="6213"/>
      <c r="L21" s="6213"/>
      <c r="M21" s="6213"/>
      <c r="N21" s="6216"/>
      <c r="O21" s="6217"/>
      <c r="P21" s="6218"/>
    </row>
    <row r="22" spans="1:47" ht="12.75" customHeight="1" x14ac:dyDescent="0.2">
      <c r="A22" s="6219"/>
      <c r="B22" s="6220"/>
      <c r="C22" s="6220"/>
      <c r="D22" s="6221"/>
      <c r="E22" s="6220"/>
      <c r="F22" s="6220"/>
      <c r="G22" s="6220"/>
      <c r="H22" s="6220"/>
      <c r="I22" s="6221"/>
      <c r="J22" s="6220"/>
      <c r="K22" s="6220"/>
      <c r="L22" s="6220"/>
      <c r="M22" s="6220"/>
      <c r="N22" s="6220"/>
      <c r="O22" s="6220"/>
      <c r="P22" s="6222"/>
    </row>
    <row r="23" spans="1:47" ht="12.75" customHeight="1" x14ac:dyDescent="0.2">
      <c r="A23" s="6223" t="s">
        <v>18</v>
      </c>
      <c r="B23" s="6224"/>
      <c r="C23" s="6224"/>
      <c r="D23" s="6225"/>
      <c r="E23" s="6226" t="s">
        <v>19</v>
      </c>
      <c r="F23" s="6226"/>
      <c r="G23" s="6226"/>
      <c r="H23" s="6226"/>
      <c r="I23" s="6226"/>
      <c r="J23" s="6226"/>
      <c r="K23" s="6226"/>
      <c r="L23" s="6226"/>
      <c r="M23" s="6224"/>
      <c r="N23" s="6224"/>
      <c r="O23" s="6224"/>
      <c r="P23" s="6227"/>
    </row>
    <row r="24" spans="1:47" ht="15.75" x14ac:dyDescent="0.25">
      <c r="A24" s="6228"/>
      <c r="B24" s="6229"/>
      <c r="C24" s="6229"/>
      <c r="D24" s="6230"/>
      <c r="E24" s="6231" t="s">
        <v>20</v>
      </c>
      <c r="F24" s="6231"/>
      <c r="G24" s="6231"/>
      <c r="H24" s="6231"/>
      <c r="I24" s="6231"/>
      <c r="J24" s="6231"/>
      <c r="K24" s="6231"/>
      <c r="L24" s="6231"/>
      <c r="M24" s="6229"/>
      <c r="N24" s="6229"/>
      <c r="O24" s="6229"/>
      <c r="P24" s="6232"/>
    </row>
    <row r="25" spans="1:47" ht="12.75" customHeight="1" x14ac:dyDescent="0.2">
      <c r="A25" s="6233"/>
      <c r="B25" s="6234" t="s">
        <v>21</v>
      </c>
      <c r="C25" s="6235"/>
      <c r="D25" s="6235"/>
      <c r="E25" s="6235"/>
      <c r="F25" s="6235"/>
      <c r="G25" s="6235"/>
      <c r="H25" s="6235"/>
      <c r="I25" s="6235"/>
      <c r="J25" s="6235"/>
      <c r="K25" s="6235"/>
      <c r="L25" s="6235"/>
      <c r="M25" s="6235"/>
      <c r="N25" s="6235"/>
      <c r="O25" s="6236"/>
      <c r="P25" s="6237"/>
    </row>
    <row r="26" spans="1:47" ht="12.75" customHeight="1" x14ac:dyDescent="0.2">
      <c r="A26" s="6238" t="s">
        <v>22</v>
      </c>
      <c r="B26" s="6239" t="s">
        <v>23</v>
      </c>
      <c r="C26" s="6239"/>
      <c r="D26" s="6238" t="s">
        <v>24</v>
      </c>
      <c r="E26" s="6238" t="s">
        <v>25</v>
      </c>
      <c r="F26" s="6238" t="s">
        <v>22</v>
      </c>
      <c r="G26" s="6239" t="s">
        <v>23</v>
      </c>
      <c r="H26" s="6239"/>
      <c r="I26" s="6238" t="s">
        <v>24</v>
      </c>
      <c r="J26" s="6238" t="s">
        <v>25</v>
      </c>
      <c r="K26" s="6238" t="s">
        <v>22</v>
      </c>
      <c r="L26" s="6239" t="s">
        <v>23</v>
      </c>
      <c r="M26" s="6239"/>
      <c r="N26" s="6240" t="s">
        <v>24</v>
      </c>
      <c r="O26" s="6238" t="s">
        <v>25</v>
      </c>
      <c r="P26" s="6241"/>
    </row>
    <row r="27" spans="1:47" ht="12.75" customHeight="1" x14ac:dyDescent="0.2">
      <c r="A27" s="6242"/>
      <c r="B27" s="6243" t="s">
        <v>26</v>
      </c>
      <c r="C27" s="6243" t="s">
        <v>2</v>
      </c>
      <c r="D27" s="6242"/>
      <c r="E27" s="6242"/>
      <c r="F27" s="6242"/>
      <c r="G27" s="6243" t="s">
        <v>26</v>
      </c>
      <c r="H27" s="6243" t="s">
        <v>2</v>
      </c>
      <c r="I27" s="6242"/>
      <c r="J27" s="6242"/>
      <c r="K27" s="6242"/>
      <c r="L27" s="6243" t="s">
        <v>26</v>
      </c>
      <c r="M27" s="6243" t="s">
        <v>2</v>
      </c>
      <c r="N27" s="6244"/>
      <c r="O27" s="6242"/>
      <c r="P27" s="6245"/>
      <c r="Q27" s="37" t="s">
        <v>166</v>
      </c>
      <c r="R27" s="38"/>
      <c r="S27" t="s">
        <v>167</v>
      </c>
    </row>
    <row r="28" spans="1:47" ht="12.75" customHeight="1" x14ac:dyDescent="0.2">
      <c r="A28" s="6246">
        <v>1</v>
      </c>
      <c r="B28" s="6247">
        <v>0</v>
      </c>
      <c r="C28" s="6248">
        <v>0.15</v>
      </c>
      <c r="D28" s="6249">
        <v>16000</v>
      </c>
      <c r="E28" s="6250">
        <f t="shared" ref="E28:E59" si="0">D28*(100-2.62)/100</f>
        <v>15580.8</v>
      </c>
      <c r="F28" s="6251">
        <v>33</v>
      </c>
      <c r="G28" s="6252">
        <v>8</v>
      </c>
      <c r="H28" s="6252">
        <v>8.15</v>
      </c>
      <c r="I28" s="6249">
        <v>16000</v>
      </c>
      <c r="J28" s="6250">
        <f t="shared" ref="J28:J59" si="1">I28*(100-2.62)/100</f>
        <v>15580.8</v>
      </c>
      <c r="K28" s="6251">
        <v>65</v>
      </c>
      <c r="L28" s="6252">
        <v>16</v>
      </c>
      <c r="M28" s="6252">
        <v>16.149999999999999</v>
      </c>
      <c r="N28" s="6249">
        <v>16000</v>
      </c>
      <c r="O28" s="6250">
        <f t="shared" ref="O28:O59" si="2">N28*(100-2.62)/100</f>
        <v>15580.8</v>
      </c>
      <c r="P28" s="6253"/>
      <c r="Q28" s="9764">
        <v>0</v>
      </c>
      <c r="R28" s="10692">
        <v>0.15</v>
      </c>
      <c r="S28" s="12">
        <f>AVERAGE(D28:D31)</f>
        <v>16000</v>
      </c>
    </row>
    <row r="29" spans="1:47" ht="12.75" customHeight="1" x14ac:dyDescent="0.2">
      <c r="A29" s="6254">
        <v>2</v>
      </c>
      <c r="B29" s="6254">
        <v>0.15</v>
      </c>
      <c r="C29" s="6255">
        <v>0.3</v>
      </c>
      <c r="D29" s="6256">
        <v>16000</v>
      </c>
      <c r="E29" s="6257">
        <f t="shared" si="0"/>
        <v>15580.8</v>
      </c>
      <c r="F29" s="6258">
        <v>34</v>
      </c>
      <c r="G29" s="6259">
        <v>8.15</v>
      </c>
      <c r="H29" s="6259">
        <v>8.3000000000000007</v>
      </c>
      <c r="I29" s="6256">
        <v>16000</v>
      </c>
      <c r="J29" s="6257">
        <f t="shared" si="1"/>
        <v>15580.8</v>
      </c>
      <c r="K29" s="6258">
        <v>66</v>
      </c>
      <c r="L29" s="6259">
        <v>16.149999999999999</v>
      </c>
      <c r="M29" s="6259">
        <v>16.3</v>
      </c>
      <c r="N29" s="6256">
        <v>16000</v>
      </c>
      <c r="O29" s="6257">
        <f t="shared" si="2"/>
        <v>15580.8</v>
      </c>
      <c r="P29" s="6260"/>
      <c r="Q29" s="10696">
        <v>1</v>
      </c>
      <c r="R29" s="10692">
        <v>1.1499999999999999</v>
      </c>
      <c r="S29" s="12">
        <f>AVERAGE(D32:D35)</f>
        <v>16000</v>
      </c>
    </row>
    <row r="30" spans="1:47" ht="12.75" customHeight="1" x14ac:dyDescent="0.2">
      <c r="A30" s="6261">
        <v>3</v>
      </c>
      <c r="B30" s="6262">
        <v>0.3</v>
      </c>
      <c r="C30" s="6263">
        <v>0.45</v>
      </c>
      <c r="D30" s="6264">
        <v>16000</v>
      </c>
      <c r="E30" s="6265">
        <f t="shared" si="0"/>
        <v>15580.8</v>
      </c>
      <c r="F30" s="6266">
        <v>35</v>
      </c>
      <c r="G30" s="6267">
        <v>8.3000000000000007</v>
      </c>
      <c r="H30" s="6267">
        <v>8.4499999999999993</v>
      </c>
      <c r="I30" s="6264">
        <v>16000</v>
      </c>
      <c r="J30" s="6265">
        <f t="shared" si="1"/>
        <v>15580.8</v>
      </c>
      <c r="K30" s="6266">
        <v>67</v>
      </c>
      <c r="L30" s="6267">
        <v>16.3</v>
      </c>
      <c r="M30" s="6267">
        <v>16.45</v>
      </c>
      <c r="N30" s="6264">
        <v>16000</v>
      </c>
      <c r="O30" s="6265">
        <f t="shared" si="2"/>
        <v>15580.8</v>
      </c>
      <c r="P30" s="6268"/>
      <c r="Q30" s="10630">
        <v>2</v>
      </c>
      <c r="R30" s="10692">
        <v>2.15</v>
      </c>
      <c r="S30" s="12">
        <f>AVERAGE(D36:D39)</f>
        <v>16000</v>
      </c>
      <c r="V30" s="6269"/>
    </row>
    <row r="31" spans="1:47" ht="12.75" customHeight="1" x14ac:dyDescent="0.2">
      <c r="A31" s="6270">
        <v>4</v>
      </c>
      <c r="B31" s="6270">
        <v>0.45</v>
      </c>
      <c r="C31" s="6271">
        <v>1</v>
      </c>
      <c r="D31" s="6272">
        <v>16000</v>
      </c>
      <c r="E31" s="6273">
        <f t="shared" si="0"/>
        <v>15580.8</v>
      </c>
      <c r="F31" s="6274">
        <v>36</v>
      </c>
      <c r="G31" s="6271">
        <v>8.4499999999999993</v>
      </c>
      <c r="H31" s="6271">
        <v>9</v>
      </c>
      <c r="I31" s="6272">
        <v>16000</v>
      </c>
      <c r="J31" s="6273">
        <f t="shared" si="1"/>
        <v>15580.8</v>
      </c>
      <c r="K31" s="6274">
        <v>68</v>
      </c>
      <c r="L31" s="6271">
        <v>16.45</v>
      </c>
      <c r="M31" s="6271">
        <v>17</v>
      </c>
      <c r="N31" s="6272">
        <v>16000</v>
      </c>
      <c r="O31" s="6273">
        <f t="shared" si="2"/>
        <v>15580.8</v>
      </c>
      <c r="P31" s="6275"/>
      <c r="Q31" s="10630">
        <v>3</v>
      </c>
      <c r="R31" s="10631">
        <v>3.15</v>
      </c>
      <c r="S31" s="12">
        <f>AVERAGE(D40:D43)</f>
        <v>16000</v>
      </c>
    </row>
    <row r="32" spans="1:47" ht="12.75" customHeight="1" x14ac:dyDescent="0.2">
      <c r="A32" s="6276">
        <v>5</v>
      </c>
      <c r="B32" s="6277">
        <v>1</v>
      </c>
      <c r="C32" s="6278">
        <v>1.1499999999999999</v>
      </c>
      <c r="D32" s="6279">
        <v>16000</v>
      </c>
      <c r="E32" s="6280">
        <f t="shared" si="0"/>
        <v>15580.8</v>
      </c>
      <c r="F32" s="6281">
        <v>37</v>
      </c>
      <c r="G32" s="6277">
        <v>9</v>
      </c>
      <c r="H32" s="6277">
        <v>9.15</v>
      </c>
      <c r="I32" s="6279">
        <v>16000</v>
      </c>
      <c r="J32" s="6280">
        <f t="shared" si="1"/>
        <v>15580.8</v>
      </c>
      <c r="K32" s="6281">
        <v>69</v>
      </c>
      <c r="L32" s="6277">
        <v>17</v>
      </c>
      <c r="M32" s="6277">
        <v>17.149999999999999</v>
      </c>
      <c r="N32" s="6279">
        <v>16000</v>
      </c>
      <c r="O32" s="6280">
        <f t="shared" si="2"/>
        <v>15580.8</v>
      </c>
      <c r="P32" s="6282"/>
      <c r="Q32" s="10630">
        <v>4</v>
      </c>
      <c r="R32" s="10631">
        <v>4.1500000000000004</v>
      </c>
      <c r="S32" s="12">
        <f>AVERAGE(D44:D47)</f>
        <v>16000</v>
      </c>
      <c r="AQ32" s="6279"/>
    </row>
    <row r="33" spans="1:19" ht="12.75" customHeight="1" x14ac:dyDescent="0.2">
      <c r="A33" s="6283">
        <v>6</v>
      </c>
      <c r="B33" s="6284">
        <v>1.1499999999999999</v>
      </c>
      <c r="C33" s="6285">
        <v>1.3</v>
      </c>
      <c r="D33" s="6286">
        <v>16000</v>
      </c>
      <c r="E33" s="6287">
        <f t="shared" si="0"/>
        <v>15580.8</v>
      </c>
      <c r="F33" s="6288">
        <v>38</v>
      </c>
      <c r="G33" s="6285">
        <v>9.15</v>
      </c>
      <c r="H33" s="6285">
        <v>9.3000000000000007</v>
      </c>
      <c r="I33" s="6286">
        <v>16000</v>
      </c>
      <c r="J33" s="6287">
        <f t="shared" si="1"/>
        <v>15580.8</v>
      </c>
      <c r="K33" s="6288">
        <v>70</v>
      </c>
      <c r="L33" s="6285">
        <v>17.149999999999999</v>
      </c>
      <c r="M33" s="6285">
        <v>17.3</v>
      </c>
      <c r="N33" s="6286">
        <v>16000</v>
      </c>
      <c r="O33" s="6287">
        <f t="shared" si="2"/>
        <v>15580.8</v>
      </c>
      <c r="P33" s="6289"/>
      <c r="Q33" s="10696">
        <v>5</v>
      </c>
      <c r="R33" s="10631">
        <v>5.15</v>
      </c>
      <c r="S33" s="12">
        <f>AVERAGE(D48:D51)</f>
        <v>16000</v>
      </c>
    </row>
    <row r="34" spans="1:19" x14ac:dyDescent="0.2">
      <c r="A34" s="6290">
        <v>7</v>
      </c>
      <c r="B34" s="6291">
        <v>1.3</v>
      </c>
      <c r="C34" s="6292">
        <v>1.45</v>
      </c>
      <c r="D34" s="6293">
        <v>16000</v>
      </c>
      <c r="E34" s="6294">
        <f t="shared" si="0"/>
        <v>15580.8</v>
      </c>
      <c r="F34" s="6295">
        <v>39</v>
      </c>
      <c r="G34" s="6296">
        <v>9.3000000000000007</v>
      </c>
      <c r="H34" s="6296">
        <v>9.4499999999999993</v>
      </c>
      <c r="I34" s="6293">
        <v>16000</v>
      </c>
      <c r="J34" s="6294">
        <f t="shared" si="1"/>
        <v>15580.8</v>
      </c>
      <c r="K34" s="6295">
        <v>71</v>
      </c>
      <c r="L34" s="6296">
        <v>17.3</v>
      </c>
      <c r="M34" s="6296">
        <v>17.45</v>
      </c>
      <c r="N34" s="6293">
        <v>16000</v>
      </c>
      <c r="O34" s="6294">
        <f t="shared" si="2"/>
        <v>15580.8</v>
      </c>
      <c r="P34" s="6297"/>
      <c r="Q34" s="10696">
        <v>6</v>
      </c>
      <c r="R34" s="10631">
        <v>6.15</v>
      </c>
      <c r="S34" s="12">
        <f>AVERAGE(D52:D55)</f>
        <v>16000</v>
      </c>
    </row>
    <row r="35" spans="1:19" x14ac:dyDescent="0.2">
      <c r="A35" s="6298">
        <v>8</v>
      </c>
      <c r="B35" s="6298">
        <v>1.45</v>
      </c>
      <c r="C35" s="6299">
        <v>2</v>
      </c>
      <c r="D35" s="6300">
        <v>16000</v>
      </c>
      <c r="E35" s="6301">
        <f t="shared" si="0"/>
        <v>15580.8</v>
      </c>
      <c r="F35" s="6302">
        <v>40</v>
      </c>
      <c r="G35" s="6299">
        <v>9.4499999999999993</v>
      </c>
      <c r="H35" s="6299">
        <v>10</v>
      </c>
      <c r="I35" s="6300">
        <v>16000</v>
      </c>
      <c r="J35" s="6301">
        <f t="shared" si="1"/>
        <v>15580.8</v>
      </c>
      <c r="K35" s="6302">
        <v>72</v>
      </c>
      <c r="L35" s="6303">
        <v>17.45</v>
      </c>
      <c r="M35" s="6299">
        <v>18</v>
      </c>
      <c r="N35" s="6300">
        <v>16000</v>
      </c>
      <c r="O35" s="6301">
        <f t="shared" si="2"/>
        <v>15580.8</v>
      </c>
      <c r="P35" s="6304"/>
      <c r="Q35" s="10696">
        <v>7</v>
      </c>
      <c r="R35" s="10631">
        <v>7.15</v>
      </c>
      <c r="S35" s="12">
        <f>AVERAGE(D56:D59)</f>
        <v>16000</v>
      </c>
    </row>
    <row r="36" spans="1:19" x14ac:dyDescent="0.2">
      <c r="A36" s="6305">
        <v>9</v>
      </c>
      <c r="B36" s="6306">
        <v>2</v>
      </c>
      <c r="C36" s="6307">
        <v>2.15</v>
      </c>
      <c r="D36" s="6308">
        <v>16000</v>
      </c>
      <c r="E36" s="6309">
        <f t="shared" si="0"/>
        <v>15580.8</v>
      </c>
      <c r="F36" s="6310">
        <v>41</v>
      </c>
      <c r="G36" s="6311">
        <v>10</v>
      </c>
      <c r="H36" s="6312">
        <v>10.15</v>
      </c>
      <c r="I36" s="6308">
        <v>16000</v>
      </c>
      <c r="J36" s="6309">
        <f t="shared" si="1"/>
        <v>15580.8</v>
      </c>
      <c r="K36" s="6310">
        <v>73</v>
      </c>
      <c r="L36" s="6312">
        <v>18</v>
      </c>
      <c r="M36" s="6311">
        <v>18.149999999999999</v>
      </c>
      <c r="N36" s="6308">
        <v>16000</v>
      </c>
      <c r="O36" s="6309">
        <f t="shared" si="2"/>
        <v>15580.8</v>
      </c>
      <c r="P36" s="6313"/>
      <c r="Q36" s="10696">
        <v>8</v>
      </c>
      <c r="R36" s="10696">
        <v>8.15</v>
      </c>
      <c r="S36" s="12">
        <f>AVERAGE(I28:I31)</f>
        <v>16000</v>
      </c>
    </row>
    <row r="37" spans="1:19" x14ac:dyDescent="0.2">
      <c r="A37" s="6314">
        <v>10</v>
      </c>
      <c r="B37" s="6314">
        <v>2.15</v>
      </c>
      <c r="C37" s="6315">
        <v>2.2999999999999998</v>
      </c>
      <c r="D37" s="6316">
        <v>16000</v>
      </c>
      <c r="E37" s="6317">
        <f t="shared" si="0"/>
        <v>15580.8</v>
      </c>
      <c r="F37" s="6318">
        <v>42</v>
      </c>
      <c r="G37" s="6315">
        <v>10.15</v>
      </c>
      <c r="H37" s="6319">
        <v>10.3</v>
      </c>
      <c r="I37" s="6316">
        <v>16000</v>
      </c>
      <c r="J37" s="6317">
        <f t="shared" si="1"/>
        <v>15580.8</v>
      </c>
      <c r="K37" s="6318">
        <v>74</v>
      </c>
      <c r="L37" s="6319">
        <v>18.149999999999999</v>
      </c>
      <c r="M37" s="6315">
        <v>18.3</v>
      </c>
      <c r="N37" s="6316">
        <v>16000</v>
      </c>
      <c r="O37" s="6317">
        <f t="shared" si="2"/>
        <v>15580.8</v>
      </c>
      <c r="P37" s="6320"/>
      <c r="Q37" s="10696">
        <v>9</v>
      </c>
      <c r="R37" s="10696">
        <v>9.15</v>
      </c>
      <c r="S37" s="12">
        <f>AVERAGE(I32:I35)</f>
        <v>16000</v>
      </c>
    </row>
    <row r="38" spans="1:19" x14ac:dyDescent="0.2">
      <c r="A38" s="6321">
        <v>11</v>
      </c>
      <c r="B38" s="6322">
        <v>2.2999999999999998</v>
      </c>
      <c r="C38" s="6323">
        <v>2.4500000000000002</v>
      </c>
      <c r="D38" s="6324">
        <v>16000</v>
      </c>
      <c r="E38" s="6325">
        <f t="shared" si="0"/>
        <v>15580.8</v>
      </c>
      <c r="F38" s="6326">
        <v>43</v>
      </c>
      <c r="G38" s="6327">
        <v>10.3</v>
      </c>
      <c r="H38" s="6328">
        <v>10.45</v>
      </c>
      <c r="I38" s="6324">
        <v>16000</v>
      </c>
      <c r="J38" s="6325">
        <f t="shared" si="1"/>
        <v>15580.8</v>
      </c>
      <c r="K38" s="6326">
        <v>75</v>
      </c>
      <c r="L38" s="6328">
        <v>18.3</v>
      </c>
      <c r="M38" s="6327">
        <v>18.45</v>
      </c>
      <c r="N38" s="6324">
        <v>16000</v>
      </c>
      <c r="O38" s="6325">
        <f t="shared" si="2"/>
        <v>15580.8</v>
      </c>
      <c r="P38" s="6329"/>
      <c r="Q38" s="10696">
        <v>10</v>
      </c>
      <c r="R38" s="10693">
        <v>10.15</v>
      </c>
      <c r="S38" s="12">
        <f>AVERAGE(I36:I39)</f>
        <v>16000</v>
      </c>
    </row>
    <row r="39" spans="1:19" x14ac:dyDescent="0.2">
      <c r="A39" s="6330">
        <v>12</v>
      </c>
      <c r="B39" s="6330">
        <v>2.4500000000000002</v>
      </c>
      <c r="C39" s="6331">
        <v>3</v>
      </c>
      <c r="D39" s="6332">
        <v>16000</v>
      </c>
      <c r="E39" s="6333">
        <f t="shared" si="0"/>
        <v>15580.8</v>
      </c>
      <c r="F39" s="6334">
        <v>44</v>
      </c>
      <c r="G39" s="6331">
        <v>10.45</v>
      </c>
      <c r="H39" s="6335">
        <v>11</v>
      </c>
      <c r="I39" s="6332">
        <v>16000</v>
      </c>
      <c r="J39" s="6333">
        <f t="shared" si="1"/>
        <v>15580.8</v>
      </c>
      <c r="K39" s="6334">
        <v>76</v>
      </c>
      <c r="L39" s="6335">
        <v>18.45</v>
      </c>
      <c r="M39" s="6331">
        <v>19</v>
      </c>
      <c r="N39" s="6332">
        <v>16000</v>
      </c>
      <c r="O39" s="6333">
        <f t="shared" si="2"/>
        <v>15580.8</v>
      </c>
      <c r="P39" s="6336"/>
      <c r="Q39" s="10696">
        <v>11</v>
      </c>
      <c r="R39" s="10693">
        <v>11.15</v>
      </c>
      <c r="S39" s="12">
        <f>AVERAGE(I40:I43)</f>
        <v>16000</v>
      </c>
    </row>
    <row r="40" spans="1:19" x14ac:dyDescent="0.2">
      <c r="A40" s="6337">
        <v>13</v>
      </c>
      <c r="B40" s="6338">
        <v>3</v>
      </c>
      <c r="C40" s="6339">
        <v>3.15</v>
      </c>
      <c r="D40" s="6340">
        <v>16000</v>
      </c>
      <c r="E40" s="6341">
        <f t="shared" si="0"/>
        <v>15580.8</v>
      </c>
      <c r="F40" s="6342">
        <v>45</v>
      </c>
      <c r="G40" s="6343">
        <v>11</v>
      </c>
      <c r="H40" s="6344">
        <v>11.15</v>
      </c>
      <c r="I40" s="6340">
        <v>16000</v>
      </c>
      <c r="J40" s="6341">
        <f t="shared" si="1"/>
        <v>15580.8</v>
      </c>
      <c r="K40" s="6342">
        <v>77</v>
      </c>
      <c r="L40" s="6344">
        <v>19</v>
      </c>
      <c r="M40" s="6343">
        <v>19.149999999999999</v>
      </c>
      <c r="N40" s="6340">
        <v>16000</v>
      </c>
      <c r="O40" s="6341">
        <f t="shared" si="2"/>
        <v>15580.8</v>
      </c>
      <c r="P40" s="6345"/>
      <c r="Q40" s="10696">
        <v>12</v>
      </c>
      <c r="R40" s="10693">
        <v>12.15</v>
      </c>
      <c r="S40" s="12">
        <f>AVERAGE(I44:I47)</f>
        <v>16000</v>
      </c>
    </row>
    <row r="41" spans="1:19" x14ac:dyDescent="0.2">
      <c r="A41" s="6346">
        <v>14</v>
      </c>
      <c r="B41" s="6346">
        <v>3.15</v>
      </c>
      <c r="C41" s="6347">
        <v>3.3</v>
      </c>
      <c r="D41" s="6348">
        <v>16000</v>
      </c>
      <c r="E41" s="6349">
        <f t="shared" si="0"/>
        <v>15580.8</v>
      </c>
      <c r="F41" s="6350">
        <v>46</v>
      </c>
      <c r="G41" s="6351">
        <v>11.15</v>
      </c>
      <c r="H41" s="6347">
        <v>11.3</v>
      </c>
      <c r="I41" s="6348">
        <v>16000</v>
      </c>
      <c r="J41" s="6349">
        <f t="shared" si="1"/>
        <v>15580.8</v>
      </c>
      <c r="K41" s="6350">
        <v>78</v>
      </c>
      <c r="L41" s="6347">
        <v>19.149999999999999</v>
      </c>
      <c r="M41" s="6351">
        <v>19.3</v>
      </c>
      <c r="N41" s="6348">
        <v>16000</v>
      </c>
      <c r="O41" s="6349">
        <f t="shared" si="2"/>
        <v>15580.8</v>
      </c>
      <c r="P41" s="6352"/>
      <c r="Q41" s="10696">
        <v>13</v>
      </c>
      <c r="R41" s="10693">
        <v>13.15</v>
      </c>
      <c r="S41" s="12">
        <f>AVERAGE(I48:I51)</f>
        <v>16000</v>
      </c>
    </row>
    <row r="42" spans="1:19" x14ac:dyDescent="0.2">
      <c r="A42" s="6353">
        <v>15</v>
      </c>
      <c r="B42" s="6354">
        <v>3.3</v>
      </c>
      <c r="C42" s="6355">
        <v>3.45</v>
      </c>
      <c r="D42" s="6356">
        <v>16000</v>
      </c>
      <c r="E42" s="6357">
        <f t="shared" si="0"/>
        <v>15580.8</v>
      </c>
      <c r="F42" s="6358">
        <v>47</v>
      </c>
      <c r="G42" s="6359">
        <v>11.3</v>
      </c>
      <c r="H42" s="6360">
        <v>11.45</v>
      </c>
      <c r="I42" s="6356">
        <v>16000</v>
      </c>
      <c r="J42" s="6357">
        <f t="shared" si="1"/>
        <v>15580.8</v>
      </c>
      <c r="K42" s="6358">
        <v>79</v>
      </c>
      <c r="L42" s="6360">
        <v>19.3</v>
      </c>
      <c r="M42" s="6359">
        <v>19.45</v>
      </c>
      <c r="N42" s="6356">
        <v>16000</v>
      </c>
      <c r="O42" s="6357">
        <f t="shared" si="2"/>
        <v>15580.8</v>
      </c>
      <c r="P42" s="6361"/>
      <c r="Q42" s="10696">
        <v>14</v>
      </c>
      <c r="R42" s="10693">
        <v>14.15</v>
      </c>
      <c r="S42" s="12">
        <f>AVERAGE(I52:I55)</f>
        <v>16000</v>
      </c>
    </row>
    <row r="43" spans="1:19" x14ac:dyDescent="0.2">
      <c r="A43" s="6362">
        <v>16</v>
      </c>
      <c r="B43" s="6362">
        <v>3.45</v>
      </c>
      <c r="C43" s="6363">
        <v>4</v>
      </c>
      <c r="D43" s="6364">
        <v>16000</v>
      </c>
      <c r="E43" s="6365">
        <f t="shared" si="0"/>
        <v>15580.8</v>
      </c>
      <c r="F43" s="6366">
        <v>48</v>
      </c>
      <c r="G43" s="6367">
        <v>11.45</v>
      </c>
      <c r="H43" s="6363">
        <v>12</v>
      </c>
      <c r="I43" s="6364">
        <v>16000</v>
      </c>
      <c r="J43" s="6365">
        <f t="shared" si="1"/>
        <v>15580.8</v>
      </c>
      <c r="K43" s="6366">
        <v>80</v>
      </c>
      <c r="L43" s="6363">
        <v>19.45</v>
      </c>
      <c r="M43" s="6363">
        <v>20</v>
      </c>
      <c r="N43" s="6364">
        <v>16000</v>
      </c>
      <c r="O43" s="6365">
        <f t="shared" si="2"/>
        <v>15580.8</v>
      </c>
      <c r="P43" s="6368"/>
      <c r="Q43" s="10696">
        <v>15</v>
      </c>
      <c r="R43" s="10696">
        <v>15.15</v>
      </c>
      <c r="S43" s="12">
        <f>AVERAGE(I56:I59)</f>
        <v>16000</v>
      </c>
    </row>
    <row r="44" spans="1:19" x14ac:dyDescent="0.2">
      <c r="A44" s="6369">
        <v>17</v>
      </c>
      <c r="B44" s="6370">
        <v>4</v>
      </c>
      <c r="C44" s="6371">
        <v>4.1500000000000004</v>
      </c>
      <c r="D44" s="6372">
        <v>16000</v>
      </c>
      <c r="E44" s="6373">
        <f t="shared" si="0"/>
        <v>15580.8</v>
      </c>
      <c r="F44" s="6374">
        <v>49</v>
      </c>
      <c r="G44" s="6375">
        <v>12</v>
      </c>
      <c r="H44" s="6376">
        <v>12.15</v>
      </c>
      <c r="I44" s="6372">
        <v>16000</v>
      </c>
      <c r="J44" s="6373">
        <f t="shared" si="1"/>
        <v>15580.8</v>
      </c>
      <c r="K44" s="6374">
        <v>81</v>
      </c>
      <c r="L44" s="6376">
        <v>20</v>
      </c>
      <c r="M44" s="6375">
        <v>20.149999999999999</v>
      </c>
      <c r="N44" s="6372">
        <v>16000</v>
      </c>
      <c r="O44" s="6373">
        <f t="shared" si="2"/>
        <v>15580.8</v>
      </c>
      <c r="P44" s="6377"/>
      <c r="Q44" s="10696">
        <v>16</v>
      </c>
      <c r="R44" s="10696">
        <v>16.149999999999999</v>
      </c>
      <c r="S44" s="12">
        <f>AVERAGE(N28:N31)</f>
        <v>16000</v>
      </c>
    </row>
    <row r="45" spans="1:19" x14ac:dyDescent="0.2">
      <c r="A45" s="6378">
        <v>18</v>
      </c>
      <c r="B45" s="6378">
        <v>4.1500000000000004</v>
      </c>
      <c r="C45" s="6379">
        <v>4.3</v>
      </c>
      <c r="D45" s="6380">
        <v>16000</v>
      </c>
      <c r="E45" s="6381">
        <f t="shared" si="0"/>
        <v>15580.8</v>
      </c>
      <c r="F45" s="6382">
        <v>50</v>
      </c>
      <c r="G45" s="6383">
        <v>12.15</v>
      </c>
      <c r="H45" s="6379">
        <v>12.3</v>
      </c>
      <c r="I45" s="6380">
        <v>16000</v>
      </c>
      <c r="J45" s="6381">
        <f t="shared" si="1"/>
        <v>15580.8</v>
      </c>
      <c r="K45" s="6382">
        <v>82</v>
      </c>
      <c r="L45" s="6379">
        <v>20.149999999999999</v>
      </c>
      <c r="M45" s="6383">
        <v>20.3</v>
      </c>
      <c r="N45" s="6380">
        <v>16000</v>
      </c>
      <c r="O45" s="6381">
        <f t="shared" si="2"/>
        <v>15580.8</v>
      </c>
      <c r="P45" s="6384"/>
      <c r="Q45" s="10696">
        <v>17</v>
      </c>
      <c r="R45" s="10696">
        <v>17.149999999999999</v>
      </c>
      <c r="S45" s="12">
        <f>AVERAGE(N32:N35)</f>
        <v>16000</v>
      </c>
    </row>
    <row r="46" spans="1:19" x14ac:dyDescent="0.2">
      <c r="A46" s="6385">
        <v>19</v>
      </c>
      <c r="B46" s="6386">
        <v>4.3</v>
      </c>
      <c r="C46" s="6387">
        <v>4.45</v>
      </c>
      <c r="D46" s="6388">
        <v>16000</v>
      </c>
      <c r="E46" s="6389">
        <f t="shared" si="0"/>
        <v>15580.8</v>
      </c>
      <c r="F46" s="6390">
        <v>51</v>
      </c>
      <c r="G46" s="6391">
        <v>12.3</v>
      </c>
      <c r="H46" s="6392">
        <v>12.45</v>
      </c>
      <c r="I46" s="6388">
        <v>16000</v>
      </c>
      <c r="J46" s="6389">
        <f t="shared" si="1"/>
        <v>15580.8</v>
      </c>
      <c r="K46" s="6390">
        <v>83</v>
      </c>
      <c r="L46" s="6392">
        <v>20.3</v>
      </c>
      <c r="M46" s="6391">
        <v>20.45</v>
      </c>
      <c r="N46" s="6388">
        <v>16000</v>
      </c>
      <c r="O46" s="6389">
        <f t="shared" si="2"/>
        <v>15580.8</v>
      </c>
      <c r="P46" s="6393"/>
      <c r="Q46" s="10693">
        <v>18</v>
      </c>
      <c r="R46" s="10696">
        <v>18.149999999999999</v>
      </c>
      <c r="S46" s="12">
        <f>AVERAGE(N36:N39)</f>
        <v>16000</v>
      </c>
    </row>
    <row r="47" spans="1:19" x14ac:dyDescent="0.2">
      <c r="A47" s="6394">
        <v>20</v>
      </c>
      <c r="B47" s="6394">
        <v>4.45</v>
      </c>
      <c r="C47" s="6395">
        <v>5</v>
      </c>
      <c r="D47" s="6396">
        <v>16000</v>
      </c>
      <c r="E47" s="6397">
        <f t="shared" si="0"/>
        <v>15580.8</v>
      </c>
      <c r="F47" s="6398">
        <v>52</v>
      </c>
      <c r="G47" s="6399">
        <v>12.45</v>
      </c>
      <c r="H47" s="6395">
        <v>13</v>
      </c>
      <c r="I47" s="6396">
        <v>16000</v>
      </c>
      <c r="J47" s="6397">
        <f t="shared" si="1"/>
        <v>15580.8</v>
      </c>
      <c r="K47" s="6398">
        <v>84</v>
      </c>
      <c r="L47" s="6395">
        <v>20.45</v>
      </c>
      <c r="M47" s="6399">
        <v>21</v>
      </c>
      <c r="N47" s="6396">
        <v>16000</v>
      </c>
      <c r="O47" s="6397">
        <f t="shared" si="2"/>
        <v>15580.8</v>
      </c>
      <c r="P47" s="6400"/>
      <c r="Q47" s="10693">
        <v>19</v>
      </c>
      <c r="R47" s="10696">
        <v>19.149999999999999</v>
      </c>
      <c r="S47" s="12">
        <f>AVERAGE(N40:N43)</f>
        <v>16000</v>
      </c>
    </row>
    <row r="48" spans="1:19" x14ac:dyDescent="0.2">
      <c r="A48" s="6401">
        <v>21</v>
      </c>
      <c r="B48" s="6402">
        <v>5</v>
      </c>
      <c r="C48" s="6403">
        <v>5.15</v>
      </c>
      <c r="D48" s="6404">
        <v>16000</v>
      </c>
      <c r="E48" s="6405">
        <f t="shared" si="0"/>
        <v>15580.8</v>
      </c>
      <c r="F48" s="6406">
        <v>53</v>
      </c>
      <c r="G48" s="6402">
        <v>13</v>
      </c>
      <c r="H48" s="6407">
        <v>13.15</v>
      </c>
      <c r="I48" s="6404">
        <v>16000</v>
      </c>
      <c r="J48" s="6405">
        <f t="shared" si="1"/>
        <v>15580.8</v>
      </c>
      <c r="K48" s="6406">
        <v>85</v>
      </c>
      <c r="L48" s="6407">
        <v>21</v>
      </c>
      <c r="M48" s="6402">
        <v>21.15</v>
      </c>
      <c r="N48" s="6404">
        <v>16000</v>
      </c>
      <c r="O48" s="6405">
        <f t="shared" si="2"/>
        <v>15580.8</v>
      </c>
      <c r="P48" s="6408"/>
      <c r="Q48" s="10693">
        <v>20</v>
      </c>
      <c r="R48" s="10696">
        <v>20.149999999999999</v>
      </c>
      <c r="S48" s="12">
        <f>AVERAGE(N44:N47)</f>
        <v>16000</v>
      </c>
    </row>
    <row r="49" spans="1:19" x14ac:dyDescent="0.2">
      <c r="A49" s="6409">
        <v>22</v>
      </c>
      <c r="B49" s="6410">
        <v>5.15</v>
      </c>
      <c r="C49" s="6411">
        <v>5.3</v>
      </c>
      <c r="D49" s="6412">
        <v>16000</v>
      </c>
      <c r="E49" s="6413">
        <f t="shared" si="0"/>
        <v>15580.8</v>
      </c>
      <c r="F49" s="6414">
        <v>54</v>
      </c>
      <c r="G49" s="6415">
        <v>13.15</v>
      </c>
      <c r="H49" s="6411">
        <v>13.3</v>
      </c>
      <c r="I49" s="6412">
        <v>16000</v>
      </c>
      <c r="J49" s="6413">
        <f t="shared" si="1"/>
        <v>15580.8</v>
      </c>
      <c r="K49" s="6414">
        <v>86</v>
      </c>
      <c r="L49" s="6411">
        <v>21.15</v>
      </c>
      <c r="M49" s="6415">
        <v>21.3</v>
      </c>
      <c r="N49" s="6412">
        <v>16000</v>
      </c>
      <c r="O49" s="6413">
        <f t="shared" si="2"/>
        <v>15580.8</v>
      </c>
      <c r="P49" s="6416"/>
      <c r="Q49" s="10693">
        <v>21</v>
      </c>
      <c r="R49" s="10696">
        <v>21.15</v>
      </c>
      <c r="S49" s="12">
        <f>AVERAGE(N48:N51)</f>
        <v>16000</v>
      </c>
    </row>
    <row r="50" spans="1:19" x14ac:dyDescent="0.2">
      <c r="A50" s="6417">
        <v>23</v>
      </c>
      <c r="B50" s="6418">
        <v>5.3</v>
      </c>
      <c r="C50" s="6419">
        <v>5.45</v>
      </c>
      <c r="D50" s="6420">
        <v>16000</v>
      </c>
      <c r="E50" s="6421">
        <f t="shared" si="0"/>
        <v>15580.8</v>
      </c>
      <c r="F50" s="6422">
        <v>55</v>
      </c>
      <c r="G50" s="6418">
        <v>13.3</v>
      </c>
      <c r="H50" s="6423">
        <v>13.45</v>
      </c>
      <c r="I50" s="6420">
        <v>16000</v>
      </c>
      <c r="J50" s="6421">
        <f t="shared" si="1"/>
        <v>15580.8</v>
      </c>
      <c r="K50" s="6422">
        <v>87</v>
      </c>
      <c r="L50" s="6423">
        <v>21.3</v>
      </c>
      <c r="M50" s="6418">
        <v>21.45</v>
      </c>
      <c r="N50" s="6420">
        <v>16000</v>
      </c>
      <c r="O50" s="6421">
        <f t="shared" si="2"/>
        <v>15580.8</v>
      </c>
      <c r="P50" s="6424"/>
      <c r="Q50" s="10693">
        <v>22</v>
      </c>
      <c r="R50" s="10696">
        <v>22.15</v>
      </c>
      <c r="S50" s="12">
        <f>AVERAGE(N52:N55)</f>
        <v>16000</v>
      </c>
    </row>
    <row r="51" spans="1:19" x14ac:dyDescent="0.2">
      <c r="A51" s="6425">
        <v>24</v>
      </c>
      <c r="B51" s="6426">
        <v>5.45</v>
      </c>
      <c r="C51" s="6427">
        <v>6</v>
      </c>
      <c r="D51" s="6428">
        <v>16000</v>
      </c>
      <c r="E51" s="6429">
        <f t="shared" si="0"/>
        <v>15580.8</v>
      </c>
      <c r="F51" s="6430">
        <v>56</v>
      </c>
      <c r="G51" s="6431">
        <v>13.45</v>
      </c>
      <c r="H51" s="6427">
        <v>14</v>
      </c>
      <c r="I51" s="6428">
        <v>16000</v>
      </c>
      <c r="J51" s="6429">
        <f t="shared" si="1"/>
        <v>15580.8</v>
      </c>
      <c r="K51" s="6430">
        <v>88</v>
      </c>
      <c r="L51" s="6427">
        <v>21.45</v>
      </c>
      <c r="M51" s="6431">
        <v>22</v>
      </c>
      <c r="N51" s="6428">
        <v>16000</v>
      </c>
      <c r="O51" s="6429">
        <f t="shared" si="2"/>
        <v>15580.8</v>
      </c>
      <c r="P51" s="6432"/>
      <c r="Q51" s="10693">
        <v>23</v>
      </c>
      <c r="R51" s="10696">
        <v>23.15</v>
      </c>
      <c r="S51" s="12">
        <f>AVERAGE(N56:N59)</f>
        <v>16000</v>
      </c>
    </row>
    <row r="52" spans="1:19" x14ac:dyDescent="0.2">
      <c r="A52" s="6433">
        <v>25</v>
      </c>
      <c r="B52" s="6434">
        <v>6</v>
      </c>
      <c r="C52" s="6435">
        <v>6.15</v>
      </c>
      <c r="D52" s="6436">
        <v>16000</v>
      </c>
      <c r="E52" s="6437">
        <f t="shared" si="0"/>
        <v>15580.8</v>
      </c>
      <c r="F52" s="6438">
        <v>57</v>
      </c>
      <c r="G52" s="6434">
        <v>14</v>
      </c>
      <c r="H52" s="6439">
        <v>14.15</v>
      </c>
      <c r="I52" s="6436">
        <v>16000</v>
      </c>
      <c r="J52" s="6437">
        <f t="shared" si="1"/>
        <v>15580.8</v>
      </c>
      <c r="K52" s="6438">
        <v>89</v>
      </c>
      <c r="L52" s="6439">
        <v>22</v>
      </c>
      <c r="M52" s="6434">
        <v>22.15</v>
      </c>
      <c r="N52" s="6436">
        <v>16000</v>
      </c>
      <c r="O52" s="6437">
        <f t="shared" si="2"/>
        <v>15580.8</v>
      </c>
      <c r="P52" s="6440"/>
      <c r="Q52" t="s">
        <v>168</v>
      </c>
      <c r="S52" s="12">
        <f>AVERAGE(S28:S51)</f>
        <v>16000</v>
      </c>
    </row>
    <row r="53" spans="1:19" x14ac:dyDescent="0.2">
      <c r="A53" s="6441">
        <v>26</v>
      </c>
      <c r="B53" s="6442">
        <v>6.15</v>
      </c>
      <c r="C53" s="6443">
        <v>6.3</v>
      </c>
      <c r="D53" s="6444">
        <v>16000</v>
      </c>
      <c r="E53" s="6445">
        <f t="shared" si="0"/>
        <v>15580.8</v>
      </c>
      <c r="F53" s="6446">
        <v>58</v>
      </c>
      <c r="G53" s="6447">
        <v>14.15</v>
      </c>
      <c r="H53" s="6443">
        <v>14.3</v>
      </c>
      <c r="I53" s="6444">
        <v>16000</v>
      </c>
      <c r="J53" s="6445">
        <f t="shared" si="1"/>
        <v>15580.8</v>
      </c>
      <c r="K53" s="6446">
        <v>90</v>
      </c>
      <c r="L53" s="6443">
        <v>22.15</v>
      </c>
      <c r="M53" s="6447">
        <v>22.3</v>
      </c>
      <c r="N53" s="6444">
        <v>16000</v>
      </c>
      <c r="O53" s="6445">
        <f t="shared" si="2"/>
        <v>15580.8</v>
      </c>
      <c r="P53" s="6448"/>
    </row>
    <row r="54" spans="1:19" x14ac:dyDescent="0.2">
      <c r="A54" s="6449">
        <v>27</v>
      </c>
      <c r="B54" s="6450">
        <v>6.3</v>
      </c>
      <c r="C54" s="6451">
        <v>6.45</v>
      </c>
      <c r="D54" s="6452">
        <v>16000</v>
      </c>
      <c r="E54" s="6453">
        <f t="shared" si="0"/>
        <v>15580.8</v>
      </c>
      <c r="F54" s="6454">
        <v>59</v>
      </c>
      <c r="G54" s="6450">
        <v>14.3</v>
      </c>
      <c r="H54" s="6455">
        <v>14.45</v>
      </c>
      <c r="I54" s="6452">
        <v>16000</v>
      </c>
      <c r="J54" s="6453">
        <f t="shared" si="1"/>
        <v>15580.8</v>
      </c>
      <c r="K54" s="6454">
        <v>91</v>
      </c>
      <c r="L54" s="6455">
        <v>22.3</v>
      </c>
      <c r="M54" s="6450">
        <v>22.45</v>
      </c>
      <c r="N54" s="6452">
        <v>16000</v>
      </c>
      <c r="O54" s="6453">
        <f t="shared" si="2"/>
        <v>15580.8</v>
      </c>
      <c r="P54" s="6456"/>
    </row>
    <row r="55" spans="1:19" x14ac:dyDescent="0.2">
      <c r="A55" s="6457">
        <v>28</v>
      </c>
      <c r="B55" s="6458">
        <v>6.45</v>
      </c>
      <c r="C55" s="6459">
        <v>7</v>
      </c>
      <c r="D55" s="6460">
        <v>16000</v>
      </c>
      <c r="E55" s="6461">
        <f t="shared" si="0"/>
        <v>15580.8</v>
      </c>
      <c r="F55" s="6462">
        <v>60</v>
      </c>
      <c r="G55" s="6463">
        <v>14.45</v>
      </c>
      <c r="H55" s="6463">
        <v>15</v>
      </c>
      <c r="I55" s="6460">
        <v>16000</v>
      </c>
      <c r="J55" s="6461">
        <f t="shared" si="1"/>
        <v>15580.8</v>
      </c>
      <c r="K55" s="6462">
        <v>92</v>
      </c>
      <c r="L55" s="6459">
        <v>22.45</v>
      </c>
      <c r="M55" s="6463">
        <v>23</v>
      </c>
      <c r="N55" s="6460">
        <v>16000</v>
      </c>
      <c r="O55" s="6461">
        <f t="shared" si="2"/>
        <v>15580.8</v>
      </c>
      <c r="P55" s="6464"/>
    </row>
    <row r="56" spans="1:19" x14ac:dyDescent="0.2">
      <c r="A56" s="6465">
        <v>29</v>
      </c>
      <c r="B56" s="6466">
        <v>7</v>
      </c>
      <c r="C56" s="6467">
        <v>7.15</v>
      </c>
      <c r="D56" s="6468">
        <v>16000</v>
      </c>
      <c r="E56" s="6469">
        <f t="shared" si="0"/>
        <v>15580.8</v>
      </c>
      <c r="F56" s="6470">
        <v>61</v>
      </c>
      <c r="G56" s="6466">
        <v>15</v>
      </c>
      <c r="H56" s="6466">
        <v>15.15</v>
      </c>
      <c r="I56" s="6468">
        <v>16000</v>
      </c>
      <c r="J56" s="6469">
        <f t="shared" si="1"/>
        <v>15580.8</v>
      </c>
      <c r="K56" s="6470">
        <v>93</v>
      </c>
      <c r="L56" s="6471">
        <v>23</v>
      </c>
      <c r="M56" s="6466">
        <v>23.15</v>
      </c>
      <c r="N56" s="6468">
        <v>16000</v>
      </c>
      <c r="O56" s="6469">
        <f t="shared" si="2"/>
        <v>15580.8</v>
      </c>
      <c r="P56" s="6472"/>
    </row>
    <row r="57" spans="1:19" x14ac:dyDescent="0.2">
      <c r="A57" s="6473">
        <v>30</v>
      </c>
      <c r="B57" s="6474">
        <v>7.15</v>
      </c>
      <c r="C57" s="6475">
        <v>7.3</v>
      </c>
      <c r="D57" s="6476">
        <v>16000</v>
      </c>
      <c r="E57" s="6477">
        <f t="shared" si="0"/>
        <v>15580.8</v>
      </c>
      <c r="F57" s="6478">
        <v>62</v>
      </c>
      <c r="G57" s="6479">
        <v>15.15</v>
      </c>
      <c r="H57" s="6479">
        <v>15.3</v>
      </c>
      <c r="I57" s="6476">
        <v>16000</v>
      </c>
      <c r="J57" s="6477">
        <f t="shared" si="1"/>
        <v>15580.8</v>
      </c>
      <c r="K57" s="6478">
        <v>94</v>
      </c>
      <c r="L57" s="6479">
        <v>23.15</v>
      </c>
      <c r="M57" s="6479">
        <v>23.3</v>
      </c>
      <c r="N57" s="6476">
        <v>16000</v>
      </c>
      <c r="O57" s="6477">
        <f t="shared" si="2"/>
        <v>15580.8</v>
      </c>
      <c r="P57" s="6480"/>
    </row>
    <row r="58" spans="1:19" x14ac:dyDescent="0.2">
      <c r="A58" s="6481">
        <v>31</v>
      </c>
      <c r="B58" s="6482">
        <v>7.3</v>
      </c>
      <c r="C58" s="6483">
        <v>7.45</v>
      </c>
      <c r="D58" s="6484">
        <v>16000</v>
      </c>
      <c r="E58" s="6485">
        <f t="shared" si="0"/>
        <v>15580.8</v>
      </c>
      <c r="F58" s="6486">
        <v>63</v>
      </c>
      <c r="G58" s="6482">
        <v>15.3</v>
      </c>
      <c r="H58" s="6482">
        <v>15.45</v>
      </c>
      <c r="I58" s="6484">
        <v>16000</v>
      </c>
      <c r="J58" s="6485">
        <f t="shared" si="1"/>
        <v>15580.8</v>
      </c>
      <c r="K58" s="6486">
        <v>95</v>
      </c>
      <c r="L58" s="6482">
        <v>23.3</v>
      </c>
      <c r="M58" s="6482">
        <v>23.45</v>
      </c>
      <c r="N58" s="6484">
        <v>16000</v>
      </c>
      <c r="O58" s="6485">
        <f t="shared" si="2"/>
        <v>15580.8</v>
      </c>
      <c r="P58" s="6487"/>
    </row>
    <row r="59" spans="1:19" x14ac:dyDescent="0.2">
      <c r="A59" s="6488">
        <v>32</v>
      </c>
      <c r="B59" s="6489">
        <v>7.45</v>
      </c>
      <c r="C59" s="6490">
        <v>8</v>
      </c>
      <c r="D59" s="6491">
        <v>16000</v>
      </c>
      <c r="E59" s="6492">
        <f t="shared" si="0"/>
        <v>15580.8</v>
      </c>
      <c r="F59" s="6493">
        <v>64</v>
      </c>
      <c r="G59" s="6494">
        <v>15.45</v>
      </c>
      <c r="H59" s="6494">
        <v>16</v>
      </c>
      <c r="I59" s="6491">
        <v>16000</v>
      </c>
      <c r="J59" s="6492">
        <f t="shared" si="1"/>
        <v>15580.8</v>
      </c>
      <c r="K59" s="6493">
        <v>96</v>
      </c>
      <c r="L59" s="6494">
        <v>23.45</v>
      </c>
      <c r="M59" s="6494">
        <v>24</v>
      </c>
      <c r="N59" s="6491">
        <v>16000</v>
      </c>
      <c r="O59" s="6492">
        <f t="shared" si="2"/>
        <v>15580.8</v>
      </c>
      <c r="P59" s="6495"/>
    </row>
    <row r="60" spans="1:19" x14ac:dyDescent="0.2">
      <c r="A60" s="6496" t="s">
        <v>27</v>
      </c>
      <c r="B60" s="6497"/>
      <c r="C60" s="6497"/>
      <c r="D60" s="6498">
        <f>SUM(D28:D59)</f>
        <v>512000</v>
      </c>
      <c r="E60" s="6499">
        <f>SUM(E28:E59)</f>
        <v>498585.59999999974</v>
      </c>
      <c r="F60" s="6497"/>
      <c r="G60" s="6497"/>
      <c r="H60" s="6497"/>
      <c r="I60" s="6498">
        <f>SUM(I28:I59)</f>
        <v>512000</v>
      </c>
      <c r="J60" s="6499">
        <f>SUM(J28:J59)</f>
        <v>498585.59999999974</v>
      </c>
      <c r="K60" s="6497"/>
      <c r="L60" s="6497"/>
      <c r="M60" s="6497"/>
      <c r="N60" s="6497">
        <f>SUM(N28:N59)</f>
        <v>512000</v>
      </c>
      <c r="O60" s="6499">
        <f>SUM(O28:O59)</f>
        <v>498585.59999999974</v>
      </c>
      <c r="P60" s="6500"/>
    </row>
    <row r="64" spans="1:19" x14ac:dyDescent="0.2">
      <c r="A64" t="s">
        <v>79</v>
      </c>
      <c r="B64">
        <f>SUM(D60,I60,N60)/(4000*1000)</f>
        <v>0.38400000000000001</v>
      </c>
      <c r="C64">
        <f>ROUNDDOWN(SUM(E60,J60,O60)/(4000*1000),4)</f>
        <v>0.37390000000000001</v>
      </c>
    </row>
    <row r="66" spans="1:16" x14ac:dyDescent="0.2">
      <c r="A66" s="6501"/>
      <c r="B66" s="6502"/>
      <c r="C66" s="6502"/>
      <c r="D66" s="6503"/>
      <c r="E66" s="6502"/>
      <c r="F66" s="6502"/>
      <c r="G66" s="6502"/>
      <c r="H66" s="6502"/>
      <c r="I66" s="6503"/>
      <c r="J66" s="6504"/>
      <c r="K66" s="6502"/>
      <c r="L66" s="6502"/>
      <c r="M66" s="6502"/>
      <c r="N66" s="6502"/>
      <c r="O66" s="6502"/>
      <c r="P66" s="6505"/>
    </row>
    <row r="67" spans="1:16" x14ac:dyDescent="0.2">
      <c r="A67" s="6506" t="s">
        <v>28</v>
      </c>
      <c r="B67" s="6507"/>
      <c r="C67" s="6507"/>
      <c r="D67" s="6508"/>
      <c r="E67" s="6509"/>
      <c r="F67" s="6507"/>
      <c r="G67" s="6507"/>
      <c r="H67" s="6509"/>
      <c r="I67" s="6508"/>
      <c r="J67" s="6510"/>
      <c r="K67" s="6507"/>
      <c r="L67" s="6507"/>
      <c r="M67" s="6507"/>
      <c r="N67" s="6507"/>
      <c r="O67" s="6507"/>
      <c r="P67" s="6511"/>
    </row>
    <row r="68" spans="1:16" x14ac:dyDescent="0.2">
      <c r="A68" s="6512"/>
      <c r="B68" s="6513"/>
      <c r="C68" s="6513"/>
      <c r="D68" s="6513"/>
      <c r="E68" s="6513"/>
      <c r="F68" s="6513"/>
      <c r="G68" s="6513"/>
      <c r="H68" s="6513"/>
      <c r="I68" s="6513"/>
      <c r="J68" s="6513"/>
      <c r="K68" s="6513"/>
      <c r="L68" s="6514"/>
      <c r="M68" s="6514"/>
      <c r="N68" s="6514"/>
      <c r="O68" s="6514"/>
      <c r="P68" s="6515"/>
    </row>
    <row r="69" spans="1:16" x14ac:dyDescent="0.2">
      <c r="A69" s="6516"/>
      <c r="B69" s="6517"/>
      <c r="C69" s="6517"/>
      <c r="D69" s="6518"/>
      <c r="E69" s="6519"/>
      <c r="F69" s="6517"/>
      <c r="G69" s="6517"/>
      <c r="H69" s="6519"/>
      <c r="I69" s="6518"/>
      <c r="J69" s="6520"/>
      <c r="K69" s="6517"/>
      <c r="L69" s="6517"/>
      <c r="M69" s="6517"/>
      <c r="N69" s="6517"/>
      <c r="O69" s="6517"/>
      <c r="P69" s="6521"/>
    </row>
    <row r="70" spans="1:16" x14ac:dyDescent="0.2">
      <c r="A70" s="6522"/>
      <c r="B70" s="6523"/>
      <c r="C70" s="6523"/>
      <c r="D70" s="6524"/>
      <c r="E70" s="6525"/>
      <c r="F70" s="6523"/>
      <c r="G70" s="6523"/>
      <c r="H70" s="6525"/>
      <c r="I70" s="6524"/>
      <c r="J70" s="6523"/>
      <c r="K70" s="6523"/>
      <c r="L70" s="6523"/>
      <c r="M70" s="6523"/>
      <c r="N70" s="6523"/>
      <c r="O70" s="6523"/>
      <c r="P70" s="6526"/>
    </row>
    <row r="71" spans="1:16" x14ac:dyDescent="0.2">
      <c r="A71" s="6527"/>
      <c r="B71" s="6528"/>
      <c r="C71" s="6528"/>
      <c r="D71" s="6529"/>
      <c r="E71" s="6530"/>
      <c r="F71" s="6528"/>
      <c r="G71" s="6528"/>
      <c r="H71" s="6530"/>
      <c r="I71" s="6529"/>
      <c r="J71" s="6528"/>
      <c r="K71" s="6528"/>
      <c r="L71" s="6528"/>
      <c r="M71" s="6528"/>
      <c r="N71" s="6528"/>
      <c r="O71" s="6528"/>
      <c r="P71" s="6531"/>
    </row>
    <row r="72" spans="1:16" x14ac:dyDescent="0.2">
      <c r="A72" s="6532"/>
      <c r="B72" s="6533"/>
      <c r="C72" s="6533"/>
      <c r="D72" s="6534"/>
      <c r="E72" s="6535"/>
      <c r="F72" s="6533"/>
      <c r="G72" s="6533"/>
      <c r="H72" s="6535"/>
      <c r="I72" s="6534"/>
      <c r="J72" s="6533"/>
      <c r="K72" s="6533"/>
      <c r="L72" s="6533"/>
      <c r="M72" s="6533" t="s">
        <v>29</v>
      </c>
      <c r="N72" s="6533"/>
      <c r="O72" s="6533"/>
      <c r="P72" s="6536"/>
    </row>
    <row r="73" spans="1:16" x14ac:dyDescent="0.2">
      <c r="A73" s="6537"/>
      <c r="B73" s="6538"/>
      <c r="C73" s="6538"/>
      <c r="D73" s="6539"/>
      <c r="E73" s="6540"/>
      <c r="F73" s="6538"/>
      <c r="G73" s="6538"/>
      <c r="H73" s="6540"/>
      <c r="I73" s="6539"/>
      <c r="J73" s="6538"/>
      <c r="K73" s="6538"/>
      <c r="L73" s="6538"/>
      <c r="M73" s="6538" t="s">
        <v>30</v>
      </c>
      <c r="N73" s="6538"/>
      <c r="O73" s="6538"/>
      <c r="P73" s="6541"/>
    </row>
    <row r="74" spans="1:16" ht="15.75" x14ac:dyDescent="0.25">
      <c r="E74" s="6542"/>
      <c r="H74" s="6542"/>
    </row>
    <row r="75" spans="1:16" ht="15.75" x14ac:dyDescent="0.25">
      <c r="C75" s="6543"/>
      <c r="E75" s="6544"/>
      <c r="H75" s="6544"/>
    </row>
    <row r="76" spans="1:16" ht="15.75" x14ac:dyDescent="0.25">
      <c r="E76" s="6545"/>
      <c r="H76" s="6545"/>
    </row>
    <row r="77" spans="1:16" ht="15.75" x14ac:dyDescent="0.25">
      <c r="E77" s="6546"/>
      <c r="H77" s="6546"/>
    </row>
    <row r="78" spans="1:16" ht="15.75" x14ac:dyDescent="0.25">
      <c r="E78" s="6547"/>
      <c r="H78" s="6547"/>
    </row>
    <row r="79" spans="1:16" ht="15.75" x14ac:dyDescent="0.25">
      <c r="E79" s="6548"/>
      <c r="H79" s="6548"/>
    </row>
    <row r="80" spans="1:16" ht="15.75" x14ac:dyDescent="0.25">
      <c r="E80" s="6549"/>
      <c r="H80" s="6549"/>
    </row>
    <row r="81" spans="5:13" ht="15.75" x14ac:dyDescent="0.25">
      <c r="E81" s="6550"/>
      <c r="H81" s="6550"/>
    </row>
    <row r="82" spans="5:13" ht="15.75" x14ac:dyDescent="0.25">
      <c r="E82" s="6551"/>
      <c r="H82" s="6551"/>
    </row>
    <row r="83" spans="5:13" ht="15.75" x14ac:dyDescent="0.25">
      <c r="E83" s="6552"/>
      <c r="H83" s="6552"/>
    </row>
    <row r="84" spans="5:13" ht="15.75" x14ac:dyDescent="0.25">
      <c r="E84" s="6553"/>
      <c r="H84" s="6553"/>
    </row>
    <row r="85" spans="5:13" ht="15.75" x14ac:dyDescent="0.25">
      <c r="E85" s="6554"/>
      <c r="H85" s="6554"/>
    </row>
    <row r="86" spans="5:13" ht="15.75" x14ac:dyDescent="0.25">
      <c r="E86" s="6555"/>
      <c r="H86" s="6555"/>
    </row>
    <row r="87" spans="5:13" ht="15.75" x14ac:dyDescent="0.25">
      <c r="E87" s="6556"/>
      <c r="H87" s="6556"/>
    </row>
    <row r="88" spans="5:13" ht="15.75" x14ac:dyDescent="0.25">
      <c r="E88" s="6557"/>
      <c r="H88" s="6557"/>
    </row>
    <row r="89" spans="5:13" ht="15.75" x14ac:dyDescent="0.25">
      <c r="E89" s="6558"/>
      <c r="H89" s="6558"/>
    </row>
    <row r="90" spans="5:13" ht="15.75" x14ac:dyDescent="0.25">
      <c r="E90" s="6559"/>
      <c r="H90" s="6559"/>
    </row>
    <row r="91" spans="5:13" ht="15.75" x14ac:dyDescent="0.25">
      <c r="E91" s="6560"/>
      <c r="H91" s="6560"/>
    </row>
    <row r="92" spans="5:13" ht="15.75" x14ac:dyDescent="0.25">
      <c r="E92" s="6561"/>
      <c r="H92" s="6561"/>
    </row>
    <row r="93" spans="5:13" ht="15.75" x14ac:dyDescent="0.25">
      <c r="E93" s="6562"/>
      <c r="H93" s="6562"/>
    </row>
    <row r="94" spans="5:13" ht="15.75" x14ac:dyDescent="0.25">
      <c r="E94" s="6563"/>
      <c r="H94" s="6563"/>
    </row>
    <row r="95" spans="5:13" ht="15.75" x14ac:dyDescent="0.25">
      <c r="E95" s="6564"/>
      <c r="H95" s="6564"/>
    </row>
    <row r="96" spans="5:13" ht="15.75" x14ac:dyDescent="0.25">
      <c r="E96" s="6565"/>
      <c r="H96" s="6565"/>
      <c r="M96" s="6566" t="s">
        <v>8</v>
      </c>
    </row>
    <row r="97" spans="5:14" ht="15.75" x14ac:dyDescent="0.25">
      <c r="E97" s="6567"/>
      <c r="H97" s="6567"/>
    </row>
    <row r="98" spans="5:14" ht="15.75" x14ac:dyDescent="0.25">
      <c r="E98" s="6568"/>
      <c r="H98" s="6568"/>
    </row>
    <row r="99" spans="5:14" ht="15.75" x14ac:dyDescent="0.25">
      <c r="E99" s="6569"/>
      <c r="H99" s="6569"/>
    </row>
    <row r="101" spans="5:14" x14ac:dyDescent="0.2">
      <c r="N101" s="6570"/>
    </row>
    <row r="126" spans="4:4" x14ac:dyDescent="0.2">
      <c r="D126" s="6571"/>
    </row>
  </sheetData>
  <mergeCells count="1">
    <mergeCell ref="Q27:R27"/>
  </mergeCells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6572"/>
      <c r="B1" s="6573"/>
      <c r="C1" s="6573"/>
      <c r="D1" s="6574"/>
      <c r="E1" s="6573"/>
      <c r="F1" s="6573"/>
      <c r="G1" s="6573"/>
      <c r="H1" s="6573"/>
      <c r="I1" s="6574"/>
      <c r="J1" s="6573"/>
      <c r="K1" s="6573"/>
      <c r="L1" s="6573"/>
      <c r="M1" s="6573"/>
      <c r="N1" s="6573"/>
      <c r="O1" s="6573"/>
      <c r="P1" s="6575"/>
    </row>
    <row r="2" spans="1:16" ht="12.75" customHeight="1" x14ac:dyDescent="0.2">
      <c r="A2" s="6576" t="s">
        <v>0</v>
      </c>
      <c r="B2" s="6577"/>
      <c r="C2" s="6577"/>
      <c r="D2" s="6577"/>
      <c r="E2" s="6577"/>
      <c r="F2" s="6577"/>
      <c r="G2" s="6577"/>
      <c r="H2" s="6577"/>
      <c r="I2" s="6577"/>
      <c r="J2" s="6577"/>
      <c r="K2" s="6577"/>
      <c r="L2" s="6577"/>
      <c r="M2" s="6577"/>
      <c r="N2" s="6577"/>
      <c r="O2" s="6577"/>
      <c r="P2" s="6578"/>
    </row>
    <row r="3" spans="1:16" ht="12.75" customHeight="1" x14ac:dyDescent="0.2">
      <c r="A3" s="6579"/>
      <c r="B3" s="6580"/>
      <c r="C3" s="6580"/>
      <c r="D3" s="6580"/>
      <c r="E3" s="6580"/>
      <c r="F3" s="6580"/>
      <c r="G3" s="6580"/>
      <c r="H3" s="6580"/>
      <c r="I3" s="6580"/>
      <c r="J3" s="6580"/>
      <c r="K3" s="6580"/>
      <c r="L3" s="6580"/>
      <c r="M3" s="6580"/>
      <c r="N3" s="6580"/>
      <c r="O3" s="6580"/>
      <c r="P3" s="6581"/>
    </row>
    <row r="4" spans="1:16" ht="12.75" customHeight="1" x14ac:dyDescent="0.2">
      <c r="A4" s="6582" t="s">
        <v>80</v>
      </c>
      <c r="B4" s="6583"/>
      <c r="C4" s="6583"/>
      <c r="D4" s="6583"/>
      <c r="E4" s="6583"/>
      <c r="F4" s="6583"/>
      <c r="G4" s="6583"/>
      <c r="H4" s="6583"/>
      <c r="I4" s="6583"/>
      <c r="J4" s="6584"/>
      <c r="K4" s="6585"/>
      <c r="L4" s="6585"/>
      <c r="M4" s="6585"/>
      <c r="N4" s="6585"/>
      <c r="O4" s="6585"/>
      <c r="P4" s="6586"/>
    </row>
    <row r="5" spans="1:16" ht="12.75" customHeight="1" x14ac:dyDescent="0.2">
      <c r="A5" s="6587"/>
      <c r="B5" s="6588"/>
      <c r="C5" s="6588"/>
      <c r="D5" s="6589"/>
      <c r="E5" s="6588"/>
      <c r="F5" s="6588"/>
      <c r="G5" s="6588"/>
      <c r="H5" s="6588"/>
      <c r="I5" s="6589"/>
      <c r="J5" s="6588"/>
      <c r="K5" s="6588"/>
      <c r="L5" s="6588"/>
      <c r="M5" s="6588"/>
      <c r="N5" s="6588"/>
      <c r="O5" s="6588"/>
      <c r="P5" s="6590"/>
    </row>
    <row r="6" spans="1:16" ht="12.75" customHeight="1" x14ac:dyDescent="0.2">
      <c r="A6" s="6591" t="s">
        <v>2</v>
      </c>
      <c r="B6" s="6592"/>
      <c r="C6" s="6592"/>
      <c r="D6" s="6593"/>
      <c r="E6" s="6592"/>
      <c r="F6" s="6592"/>
      <c r="G6" s="6592"/>
      <c r="H6" s="6592"/>
      <c r="I6" s="6593"/>
      <c r="J6" s="6592"/>
      <c r="K6" s="6592"/>
      <c r="L6" s="6592"/>
      <c r="M6" s="6592"/>
      <c r="N6" s="6592"/>
      <c r="O6" s="6592"/>
      <c r="P6" s="6594"/>
    </row>
    <row r="7" spans="1:16" ht="12.75" customHeight="1" x14ac:dyDescent="0.2">
      <c r="A7" s="6595" t="s">
        <v>3</v>
      </c>
      <c r="B7" s="6596"/>
      <c r="C7" s="6596"/>
      <c r="D7" s="6597"/>
      <c r="E7" s="6596"/>
      <c r="F7" s="6596"/>
      <c r="G7" s="6596"/>
      <c r="H7" s="6596"/>
      <c r="I7" s="6597"/>
      <c r="J7" s="6596"/>
      <c r="K7" s="6596"/>
      <c r="L7" s="6596"/>
      <c r="M7" s="6596"/>
      <c r="N7" s="6596"/>
      <c r="O7" s="6596"/>
      <c r="P7" s="6598"/>
    </row>
    <row r="8" spans="1:16" ht="12.75" customHeight="1" x14ac:dyDescent="0.2">
      <c r="A8" s="6599" t="s">
        <v>4</v>
      </c>
      <c r="B8" s="6600"/>
      <c r="C8" s="6600"/>
      <c r="D8" s="6601"/>
      <c r="E8" s="6600"/>
      <c r="F8" s="6600"/>
      <c r="G8" s="6600"/>
      <c r="H8" s="6600"/>
      <c r="I8" s="6601"/>
      <c r="J8" s="6600"/>
      <c r="K8" s="6600"/>
      <c r="L8" s="6600"/>
      <c r="M8" s="6600"/>
      <c r="N8" s="6600"/>
      <c r="O8" s="6600"/>
      <c r="P8" s="6602"/>
    </row>
    <row r="9" spans="1:16" ht="12.75" customHeight="1" x14ac:dyDescent="0.2">
      <c r="A9" s="6603" t="s">
        <v>5</v>
      </c>
      <c r="B9" s="6604"/>
      <c r="C9" s="6604"/>
      <c r="D9" s="6605"/>
      <c r="E9" s="6604"/>
      <c r="F9" s="6604"/>
      <c r="G9" s="6604"/>
      <c r="H9" s="6604"/>
      <c r="I9" s="6605"/>
      <c r="J9" s="6604"/>
      <c r="K9" s="6604"/>
      <c r="L9" s="6604"/>
      <c r="M9" s="6604"/>
      <c r="N9" s="6604"/>
      <c r="O9" s="6604"/>
      <c r="P9" s="6606"/>
    </row>
    <row r="10" spans="1:16" ht="12.75" customHeight="1" x14ac:dyDescent="0.2">
      <c r="A10" s="6607" t="s">
        <v>6</v>
      </c>
      <c r="B10" s="6608"/>
      <c r="C10" s="6608"/>
      <c r="D10" s="6609"/>
      <c r="E10" s="6608"/>
      <c r="F10" s="6608"/>
      <c r="G10" s="6608"/>
      <c r="H10" s="6608"/>
      <c r="I10" s="6609"/>
      <c r="J10" s="6608"/>
      <c r="K10" s="6608"/>
      <c r="L10" s="6608"/>
      <c r="M10" s="6608"/>
      <c r="N10" s="6608"/>
      <c r="O10" s="6608"/>
      <c r="P10" s="6610"/>
    </row>
    <row r="11" spans="1:16" ht="12.75" customHeight="1" x14ac:dyDescent="0.2">
      <c r="A11" s="6611"/>
      <c r="B11" s="6612"/>
      <c r="C11" s="6612"/>
      <c r="D11" s="6613"/>
      <c r="E11" s="6612"/>
      <c r="F11" s="6612"/>
      <c r="G11" s="6614"/>
      <c r="H11" s="6612"/>
      <c r="I11" s="6613"/>
      <c r="J11" s="6612"/>
      <c r="K11" s="6612"/>
      <c r="L11" s="6612"/>
      <c r="M11" s="6612"/>
      <c r="N11" s="6612"/>
      <c r="O11" s="6612"/>
      <c r="P11" s="6615"/>
    </row>
    <row r="12" spans="1:16" ht="12.75" customHeight="1" x14ac:dyDescent="0.2">
      <c r="A12" s="6616" t="s">
        <v>81</v>
      </c>
      <c r="B12" s="6617"/>
      <c r="C12" s="6617"/>
      <c r="D12" s="6618"/>
      <c r="E12" s="6617" t="s">
        <v>8</v>
      </c>
      <c r="F12" s="6617"/>
      <c r="G12" s="6617"/>
      <c r="H12" s="6617"/>
      <c r="I12" s="6618"/>
      <c r="J12" s="6617"/>
      <c r="K12" s="6617"/>
      <c r="L12" s="6617"/>
      <c r="M12" s="6617"/>
      <c r="N12" s="6619" t="s">
        <v>82</v>
      </c>
      <c r="O12" s="6617"/>
      <c r="P12" s="6620"/>
    </row>
    <row r="13" spans="1:16" ht="12.75" customHeight="1" x14ac:dyDescent="0.2">
      <c r="A13" s="6621"/>
      <c r="B13" s="6622"/>
      <c r="C13" s="6622"/>
      <c r="D13" s="6623"/>
      <c r="E13" s="6622"/>
      <c r="F13" s="6622"/>
      <c r="G13" s="6622"/>
      <c r="H13" s="6622"/>
      <c r="I13" s="6623"/>
      <c r="J13" s="6622"/>
      <c r="K13" s="6622"/>
      <c r="L13" s="6622"/>
      <c r="M13" s="6622"/>
      <c r="N13" s="6622"/>
      <c r="O13" s="6622"/>
      <c r="P13" s="6624"/>
    </row>
    <row r="14" spans="1:16" ht="12.75" customHeight="1" x14ac:dyDescent="0.2">
      <c r="A14" s="6625" t="s">
        <v>10</v>
      </c>
      <c r="B14" s="6626"/>
      <c r="C14" s="6626"/>
      <c r="D14" s="6627"/>
      <c r="E14" s="6626"/>
      <c r="F14" s="6626"/>
      <c r="G14" s="6626"/>
      <c r="H14" s="6626"/>
      <c r="I14" s="6627"/>
      <c r="J14" s="6626"/>
      <c r="K14" s="6626"/>
      <c r="L14" s="6626"/>
      <c r="M14" s="6626"/>
      <c r="N14" s="6628"/>
      <c r="O14" s="6629"/>
      <c r="P14" s="6630"/>
    </row>
    <row r="15" spans="1:16" ht="12.75" customHeight="1" x14ac:dyDescent="0.2">
      <c r="A15" s="6631"/>
      <c r="B15" s="6632"/>
      <c r="C15" s="6632"/>
      <c r="D15" s="6633"/>
      <c r="E15" s="6632"/>
      <c r="F15" s="6632"/>
      <c r="G15" s="6632"/>
      <c r="H15" s="6632"/>
      <c r="I15" s="6633"/>
      <c r="J15" s="6632"/>
      <c r="K15" s="6632"/>
      <c r="L15" s="6632"/>
      <c r="M15" s="6632"/>
      <c r="N15" s="6634" t="s">
        <v>11</v>
      </c>
      <c r="O15" s="6635" t="s">
        <v>12</v>
      </c>
      <c r="P15" s="6636"/>
    </row>
    <row r="16" spans="1:16" ht="12.75" customHeight="1" x14ac:dyDescent="0.2">
      <c r="A16" s="6637" t="s">
        <v>13</v>
      </c>
      <c r="B16" s="6638"/>
      <c r="C16" s="6638"/>
      <c r="D16" s="6639"/>
      <c r="E16" s="6638"/>
      <c r="F16" s="6638"/>
      <c r="G16" s="6638"/>
      <c r="H16" s="6638"/>
      <c r="I16" s="6639"/>
      <c r="J16" s="6638"/>
      <c r="K16" s="6638"/>
      <c r="L16" s="6638"/>
      <c r="M16" s="6638"/>
      <c r="N16" s="6640"/>
      <c r="O16" s="6641"/>
      <c r="P16" s="6641"/>
    </row>
    <row r="17" spans="1:47" ht="12.75" customHeight="1" x14ac:dyDescent="0.2">
      <c r="A17" s="6642" t="s">
        <v>14</v>
      </c>
      <c r="B17" s="6643"/>
      <c r="C17" s="6643"/>
      <c r="D17" s="6644"/>
      <c r="E17" s="6643"/>
      <c r="F17" s="6643"/>
      <c r="G17" s="6643"/>
      <c r="H17" s="6643"/>
      <c r="I17" s="6644"/>
      <c r="J17" s="6643"/>
      <c r="K17" s="6643"/>
      <c r="L17" s="6643"/>
      <c r="M17" s="6643"/>
      <c r="N17" s="6645" t="s">
        <v>15</v>
      </c>
      <c r="O17" s="6646" t="s">
        <v>16</v>
      </c>
      <c r="P17" s="6647"/>
    </row>
    <row r="18" spans="1:47" ht="12.75" customHeight="1" x14ac:dyDescent="0.2">
      <c r="A18" s="6648"/>
      <c r="B18" s="6649"/>
      <c r="C18" s="6649"/>
      <c r="D18" s="6650"/>
      <c r="E18" s="6649"/>
      <c r="F18" s="6649"/>
      <c r="G18" s="6649"/>
      <c r="H18" s="6649"/>
      <c r="I18" s="6650"/>
      <c r="J18" s="6649"/>
      <c r="K18" s="6649"/>
      <c r="L18" s="6649"/>
      <c r="M18" s="6649"/>
      <c r="N18" s="6651"/>
      <c r="O18" s="6652"/>
      <c r="P18" s="6653" t="s">
        <v>8</v>
      </c>
    </row>
    <row r="19" spans="1:47" ht="12.75" customHeight="1" x14ac:dyDescent="0.2">
      <c r="A19" s="6654"/>
      <c r="B19" s="6655"/>
      <c r="C19" s="6655"/>
      <c r="D19" s="6656"/>
      <c r="E19" s="6655"/>
      <c r="F19" s="6655"/>
      <c r="G19" s="6655"/>
      <c r="H19" s="6655"/>
      <c r="I19" s="6656"/>
      <c r="J19" s="6655"/>
      <c r="K19" s="6657"/>
      <c r="L19" s="6655" t="s">
        <v>17</v>
      </c>
      <c r="M19" s="6655"/>
      <c r="N19" s="6658"/>
      <c r="O19" s="6659"/>
      <c r="P19" s="6660"/>
      <c r="AU19" s="6661"/>
    </row>
    <row r="20" spans="1:47" ht="12.75" customHeight="1" x14ac:dyDescent="0.2">
      <c r="A20" s="6662"/>
      <c r="B20" s="6663"/>
      <c r="C20" s="6663"/>
      <c r="D20" s="6664"/>
      <c r="E20" s="6663"/>
      <c r="F20" s="6663"/>
      <c r="G20" s="6663"/>
      <c r="H20" s="6663"/>
      <c r="I20" s="6664"/>
      <c r="J20" s="6663"/>
      <c r="K20" s="6663"/>
      <c r="L20" s="6663"/>
      <c r="M20" s="6663"/>
      <c r="N20" s="6665"/>
      <c r="O20" s="6666"/>
      <c r="P20" s="6667"/>
    </row>
    <row r="21" spans="1:47" ht="12.75" customHeight="1" x14ac:dyDescent="0.2">
      <c r="A21" s="6668"/>
      <c r="B21" s="6669"/>
      <c r="C21" s="6670"/>
      <c r="D21" s="6670"/>
      <c r="E21" s="6669"/>
      <c r="F21" s="6669"/>
      <c r="G21" s="6669"/>
      <c r="H21" s="6669" t="s">
        <v>8</v>
      </c>
      <c r="I21" s="6671"/>
      <c r="J21" s="6669"/>
      <c r="K21" s="6669"/>
      <c r="L21" s="6669"/>
      <c r="M21" s="6669"/>
      <c r="N21" s="6672"/>
      <c r="O21" s="6673"/>
      <c r="P21" s="6674"/>
    </row>
    <row r="22" spans="1:47" ht="12.75" customHeight="1" x14ac:dyDescent="0.2">
      <c r="A22" s="6675"/>
      <c r="B22" s="6676"/>
      <c r="C22" s="6676"/>
      <c r="D22" s="6677"/>
      <c r="E22" s="6676"/>
      <c r="F22" s="6676"/>
      <c r="G22" s="6676"/>
      <c r="H22" s="6676"/>
      <c r="I22" s="6677"/>
      <c r="J22" s="6676"/>
      <c r="K22" s="6676"/>
      <c r="L22" s="6676"/>
      <c r="M22" s="6676"/>
      <c r="N22" s="6676"/>
      <c r="O22" s="6676"/>
      <c r="P22" s="6678"/>
    </row>
    <row r="23" spans="1:47" ht="12.75" customHeight="1" x14ac:dyDescent="0.2">
      <c r="A23" s="6679" t="s">
        <v>18</v>
      </c>
      <c r="B23" s="6680"/>
      <c r="C23" s="6680"/>
      <c r="D23" s="6681"/>
      <c r="E23" s="6682" t="s">
        <v>19</v>
      </c>
      <c r="F23" s="6682"/>
      <c r="G23" s="6682"/>
      <c r="H23" s="6682"/>
      <c r="I23" s="6682"/>
      <c r="J23" s="6682"/>
      <c r="K23" s="6682"/>
      <c r="L23" s="6682"/>
      <c r="M23" s="6680"/>
      <c r="N23" s="6680"/>
      <c r="O23" s="6680"/>
      <c r="P23" s="6683"/>
    </row>
    <row r="24" spans="1:47" ht="15.75" x14ac:dyDescent="0.25">
      <c r="A24" s="6684"/>
      <c r="B24" s="6685"/>
      <c r="C24" s="6685"/>
      <c r="D24" s="6686"/>
      <c r="E24" s="6687" t="s">
        <v>20</v>
      </c>
      <c r="F24" s="6687"/>
      <c r="G24" s="6687"/>
      <c r="H24" s="6687"/>
      <c r="I24" s="6687"/>
      <c r="J24" s="6687"/>
      <c r="K24" s="6687"/>
      <c r="L24" s="6687"/>
      <c r="M24" s="6685"/>
      <c r="N24" s="6685"/>
      <c r="O24" s="6685"/>
      <c r="P24" s="6688"/>
    </row>
    <row r="25" spans="1:47" ht="12.75" customHeight="1" x14ac:dyDescent="0.2">
      <c r="A25" s="6689"/>
      <c r="B25" s="6690" t="s">
        <v>21</v>
      </c>
      <c r="C25" s="6691"/>
      <c r="D25" s="6691"/>
      <c r="E25" s="6691"/>
      <c r="F25" s="6691"/>
      <c r="G25" s="6691"/>
      <c r="H25" s="6691"/>
      <c r="I25" s="6691"/>
      <c r="J25" s="6691"/>
      <c r="K25" s="6691"/>
      <c r="L25" s="6691"/>
      <c r="M25" s="6691"/>
      <c r="N25" s="6691"/>
      <c r="O25" s="6692"/>
      <c r="P25" s="6693"/>
    </row>
    <row r="26" spans="1:47" ht="12.75" customHeight="1" x14ac:dyDescent="0.2">
      <c r="A26" s="6694" t="s">
        <v>22</v>
      </c>
      <c r="B26" s="6695" t="s">
        <v>23</v>
      </c>
      <c r="C26" s="6695"/>
      <c r="D26" s="6694" t="s">
        <v>24</v>
      </c>
      <c r="E26" s="6694" t="s">
        <v>25</v>
      </c>
      <c r="F26" s="6694" t="s">
        <v>22</v>
      </c>
      <c r="G26" s="6695" t="s">
        <v>23</v>
      </c>
      <c r="H26" s="6695"/>
      <c r="I26" s="6694" t="s">
        <v>24</v>
      </c>
      <c r="J26" s="6694" t="s">
        <v>25</v>
      </c>
      <c r="K26" s="6694" t="s">
        <v>22</v>
      </c>
      <c r="L26" s="6695" t="s">
        <v>23</v>
      </c>
      <c r="M26" s="6695"/>
      <c r="N26" s="6696" t="s">
        <v>24</v>
      </c>
      <c r="O26" s="6694" t="s">
        <v>25</v>
      </c>
      <c r="P26" s="6697"/>
    </row>
    <row r="27" spans="1:47" ht="12.75" customHeight="1" x14ac:dyDescent="0.2">
      <c r="A27" s="6698"/>
      <c r="B27" s="6699" t="s">
        <v>26</v>
      </c>
      <c r="C27" s="6699" t="s">
        <v>2</v>
      </c>
      <c r="D27" s="6698"/>
      <c r="E27" s="6698"/>
      <c r="F27" s="6698"/>
      <c r="G27" s="6699" t="s">
        <v>26</v>
      </c>
      <c r="H27" s="6699" t="s">
        <v>2</v>
      </c>
      <c r="I27" s="6698"/>
      <c r="J27" s="6698"/>
      <c r="K27" s="6698"/>
      <c r="L27" s="6699" t="s">
        <v>26</v>
      </c>
      <c r="M27" s="6699" t="s">
        <v>2</v>
      </c>
      <c r="N27" s="6700"/>
      <c r="O27" s="6698"/>
      <c r="P27" s="6701"/>
      <c r="Q27" s="37" t="s">
        <v>166</v>
      </c>
      <c r="R27" s="38"/>
      <c r="S27" t="s">
        <v>167</v>
      </c>
    </row>
    <row r="28" spans="1:47" ht="12.75" customHeight="1" x14ac:dyDescent="0.2">
      <c r="A28" s="6702">
        <v>1</v>
      </c>
      <c r="B28" s="6703">
        <v>0</v>
      </c>
      <c r="C28" s="6704">
        <v>0.15</v>
      </c>
      <c r="D28" s="6705">
        <v>16000</v>
      </c>
      <c r="E28" s="6706">
        <f t="shared" ref="E28:E59" si="0">D28*(100-2.62)/100</f>
        <v>15580.8</v>
      </c>
      <c r="F28" s="6707">
        <v>33</v>
      </c>
      <c r="G28" s="6708">
        <v>8</v>
      </c>
      <c r="H28" s="6708">
        <v>8.15</v>
      </c>
      <c r="I28" s="6705">
        <v>16000</v>
      </c>
      <c r="J28" s="6706">
        <f t="shared" ref="J28:J59" si="1">I28*(100-2.62)/100</f>
        <v>15580.8</v>
      </c>
      <c r="K28" s="6707">
        <v>65</v>
      </c>
      <c r="L28" s="6708">
        <v>16</v>
      </c>
      <c r="M28" s="6708">
        <v>16.149999999999999</v>
      </c>
      <c r="N28" s="6705">
        <v>16000</v>
      </c>
      <c r="O28" s="6706">
        <f t="shared" ref="O28:O59" si="2">N28*(100-2.62)/100</f>
        <v>15580.8</v>
      </c>
      <c r="P28" s="6709"/>
      <c r="Q28" s="9764">
        <v>0</v>
      </c>
      <c r="R28" s="10692">
        <v>0.15</v>
      </c>
      <c r="S28" s="12">
        <f>AVERAGE(D28:D31)</f>
        <v>16000</v>
      </c>
    </row>
    <row r="29" spans="1:47" ht="12.75" customHeight="1" x14ac:dyDescent="0.2">
      <c r="A29" s="6710">
        <v>2</v>
      </c>
      <c r="B29" s="6710">
        <v>0.15</v>
      </c>
      <c r="C29" s="6711">
        <v>0.3</v>
      </c>
      <c r="D29" s="6712">
        <v>16000</v>
      </c>
      <c r="E29" s="6713">
        <f t="shared" si="0"/>
        <v>15580.8</v>
      </c>
      <c r="F29" s="6714">
        <v>34</v>
      </c>
      <c r="G29" s="6715">
        <v>8.15</v>
      </c>
      <c r="H29" s="6715">
        <v>8.3000000000000007</v>
      </c>
      <c r="I29" s="6712">
        <v>16000</v>
      </c>
      <c r="J29" s="6713">
        <f t="shared" si="1"/>
        <v>15580.8</v>
      </c>
      <c r="K29" s="6714">
        <v>66</v>
      </c>
      <c r="L29" s="6715">
        <v>16.149999999999999</v>
      </c>
      <c r="M29" s="6715">
        <v>16.3</v>
      </c>
      <c r="N29" s="6712">
        <v>16000</v>
      </c>
      <c r="O29" s="6713">
        <f t="shared" si="2"/>
        <v>15580.8</v>
      </c>
      <c r="P29" s="6716"/>
      <c r="Q29" s="10696">
        <v>1</v>
      </c>
      <c r="R29" s="10692">
        <v>1.1499999999999999</v>
      </c>
      <c r="S29" s="12">
        <f>AVERAGE(D32:D35)</f>
        <v>16000</v>
      </c>
    </row>
    <row r="30" spans="1:47" ht="12.75" customHeight="1" x14ac:dyDescent="0.2">
      <c r="A30" s="6717">
        <v>3</v>
      </c>
      <c r="B30" s="6718">
        <v>0.3</v>
      </c>
      <c r="C30" s="6719">
        <v>0.45</v>
      </c>
      <c r="D30" s="6720">
        <v>16000</v>
      </c>
      <c r="E30" s="6721">
        <f t="shared" si="0"/>
        <v>15580.8</v>
      </c>
      <c r="F30" s="6722">
        <v>35</v>
      </c>
      <c r="G30" s="6723">
        <v>8.3000000000000007</v>
      </c>
      <c r="H30" s="6723">
        <v>8.4499999999999993</v>
      </c>
      <c r="I30" s="6720">
        <v>16000</v>
      </c>
      <c r="J30" s="6721">
        <f t="shared" si="1"/>
        <v>15580.8</v>
      </c>
      <c r="K30" s="6722">
        <v>67</v>
      </c>
      <c r="L30" s="6723">
        <v>16.3</v>
      </c>
      <c r="M30" s="6723">
        <v>16.45</v>
      </c>
      <c r="N30" s="6720">
        <v>16000</v>
      </c>
      <c r="O30" s="6721">
        <f t="shared" si="2"/>
        <v>15580.8</v>
      </c>
      <c r="P30" s="6724"/>
      <c r="Q30" s="10630">
        <v>2</v>
      </c>
      <c r="R30" s="10692">
        <v>2.15</v>
      </c>
      <c r="S30" s="12">
        <f>AVERAGE(D36:D39)</f>
        <v>16000</v>
      </c>
      <c r="V30" s="6725"/>
    </row>
    <row r="31" spans="1:47" ht="12.75" customHeight="1" x14ac:dyDescent="0.2">
      <c r="A31" s="6726">
        <v>4</v>
      </c>
      <c r="B31" s="6726">
        <v>0.45</v>
      </c>
      <c r="C31" s="6727">
        <v>1</v>
      </c>
      <c r="D31" s="6728">
        <v>16000</v>
      </c>
      <c r="E31" s="6729">
        <f t="shared" si="0"/>
        <v>15580.8</v>
      </c>
      <c r="F31" s="6730">
        <v>36</v>
      </c>
      <c r="G31" s="6727">
        <v>8.4499999999999993</v>
      </c>
      <c r="H31" s="6727">
        <v>9</v>
      </c>
      <c r="I31" s="6728">
        <v>16000</v>
      </c>
      <c r="J31" s="6729">
        <f t="shared" si="1"/>
        <v>15580.8</v>
      </c>
      <c r="K31" s="6730">
        <v>68</v>
      </c>
      <c r="L31" s="6727">
        <v>16.45</v>
      </c>
      <c r="M31" s="6727">
        <v>17</v>
      </c>
      <c r="N31" s="6728">
        <v>16000</v>
      </c>
      <c r="O31" s="6729">
        <f t="shared" si="2"/>
        <v>15580.8</v>
      </c>
      <c r="P31" s="6731"/>
      <c r="Q31" s="10630">
        <v>3</v>
      </c>
      <c r="R31" s="10631">
        <v>3.15</v>
      </c>
      <c r="S31" s="12">
        <f>AVERAGE(D40:D43)</f>
        <v>16000</v>
      </c>
    </row>
    <row r="32" spans="1:47" ht="12.75" customHeight="1" x14ac:dyDescent="0.2">
      <c r="A32" s="6732">
        <v>5</v>
      </c>
      <c r="B32" s="6733">
        <v>1</v>
      </c>
      <c r="C32" s="6734">
        <v>1.1499999999999999</v>
      </c>
      <c r="D32" s="6735">
        <v>16000</v>
      </c>
      <c r="E32" s="6736">
        <f t="shared" si="0"/>
        <v>15580.8</v>
      </c>
      <c r="F32" s="6737">
        <v>37</v>
      </c>
      <c r="G32" s="6733">
        <v>9</v>
      </c>
      <c r="H32" s="6733">
        <v>9.15</v>
      </c>
      <c r="I32" s="6735">
        <v>16000</v>
      </c>
      <c r="J32" s="6736">
        <f t="shared" si="1"/>
        <v>15580.8</v>
      </c>
      <c r="K32" s="6737">
        <v>69</v>
      </c>
      <c r="L32" s="6733">
        <v>17</v>
      </c>
      <c r="M32" s="6733">
        <v>17.149999999999999</v>
      </c>
      <c r="N32" s="6735">
        <v>16000</v>
      </c>
      <c r="O32" s="6736">
        <f t="shared" si="2"/>
        <v>15580.8</v>
      </c>
      <c r="P32" s="6738"/>
      <c r="Q32" s="10630">
        <v>4</v>
      </c>
      <c r="R32" s="10631">
        <v>4.1500000000000004</v>
      </c>
      <c r="S32" s="12">
        <f>AVERAGE(D44:D47)</f>
        <v>16000</v>
      </c>
      <c r="AQ32" s="6735"/>
    </row>
    <row r="33" spans="1:19" ht="12.75" customHeight="1" x14ac:dyDescent="0.2">
      <c r="A33" s="6739">
        <v>6</v>
      </c>
      <c r="B33" s="6740">
        <v>1.1499999999999999</v>
      </c>
      <c r="C33" s="6741">
        <v>1.3</v>
      </c>
      <c r="D33" s="6742">
        <v>16000</v>
      </c>
      <c r="E33" s="6743">
        <f t="shared" si="0"/>
        <v>15580.8</v>
      </c>
      <c r="F33" s="6744">
        <v>38</v>
      </c>
      <c r="G33" s="6741">
        <v>9.15</v>
      </c>
      <c r="H33" s="6741">
        <v>9.3000000000000007</v>
      </c>
      <c r="I33" s="6742">
        <v>16000</v>
      </c>
      <c r="J33" s="6743">
        <f t="shared" si="1"/>
        <v>15580.8</v>
      </c>
      <c r="K33" s="6744">
        <v>70</v>
      </c>
      <c r="L33" s="6741">
        <v>17.149999999999999</v>
      </c>
      <c r="M33" s="6741">
        <v>17.3</v>
      </c>
      <c r="N33" s="6742">
        <v>16000</v>
      </c>
      <c r="O33" s="6743">
        <f t="shared" si="2"/>
        <v>15580.8</v>
      </c>
      <c r="P33" s="6745"/>
      <c r="Q33" s="10696">
        <v>5</v>
      </c>
      <c r="R33" s="10631">
        <v>5.15</v>
      </c>
      <c r="S33" s="12">
        <f>AVERAGE(D48:D51)</f>
        <v>16000</v>
      </c>
    </row>
    <row r="34" spans="1:19" x14ac:dyDescent="0.2">
      <c r="A34" s="6746">
        <v>7</v>
      </c>
      <c r="B34" s="6747">
        <v>1.3</v>
      </c>
      <c r="C34" s="6748">
        <v>1.45</v>
      </c>
      <c r="D34" s="6749">
        <v>16000</v>
      </c>
      <c r="E34" s="6750">
        <f t="shared" si="0"/>
        <v>15580.8</v>
      </c>
      <c r="F34" s="6751">
        <v>39</v>
      </c>
      <c r="G34" s="6752">
        <v>9.3000000000000007</v>
      </c>
      <c r="H34" s="6752">
        <v>9.4499999999999993</v>
      </c>
      <c r="I34" s="6749">
        <v>16000</v>
      </c>
      <c r="J34" s="6750">
        <f t="shared" si="1"/>
        <v>15580.8</v>
      </c>
      <c r="K34" s="6751">
        <v>71</v>
      </c>
      <c r="L34" s="6752">
        <v>17.3</v>
      </c>
      <c r="M34" s="6752">
        <v>17.45</v>
      </c>
      <c r="N34" s="6749">
        <v>16000</v>
      </c>
      <c r="O34" s="6750">
        <f t="shared" si="2"/>
        <v>15580.8</v>
      </c>
      <c r="P34" s="6753"/>
      <c r="Q34" s="10696">
        <v>6</v>
      </c>
      <c r="R34" s="10631">
        <v>6.15</v>
      </c>
      <c r="S34" s="12">
        <f>AVERAGE(D52:D55)</f>
        <v>16000</v>
      </c>
    </row>
    <row r="35" spans="1:19" x14ac:dyDescent="0.2">
      <c r="A35" s="6754">
        <v>8</v>
      </c>
      <c r="B35" s="6754">
        <v>1.45</v>
      </c>
      <c r="C35" s="6755">
        <v>2</v>
      </c>
      <c r="D35" s="6756">
        <v>16000</v>
      </c>
      <c r="E35" s="6757">
        <f t="shared" si="0"/>
        <v>15580.8</v>
      </c>
      <c r="F35" s="6758">
        <v>40</v>
      </c>
      <c r="G35" s="6755">
        <v>9.4499999999999993</v>
      </c>
      <c r="H35" s="6755">
        <v>10</v>
      </c>
      <c r="I35" s="6756">
        <v>16000</v>
      </c>
      <c r="J35" s="6757">
        <f t="shared" si="1"/>
        <v>15580.8</v>
      </c>
      <c r="K35" s="6758">
        <v>72</v>
      </c>
      <c r="L35" s="6759">
        <v>17.45</v>
      </c>
      <c r="M35" s="6755">
        <v>18</v>
      </c>
      <c r="N35" s="6756">
        <v>16000</v>
      </c>
      <c r="O35" s="6757">
        <f t="shared" si="2"/>
        <v>15580.8</v>
      </c>
      <c r="P35" s="6760"/>
      <c r="Q35" s="10696">
        <v>7</v>
      </c>
      <c r="R35" s="10631">
        <v>7.15</v>
      </c>
      <c r="S35" s="12">
        <f>AVERAGE(D56:D59)</f>
        <v>16000</v>
      </c>
    </row>
    <row r="36" spans="1:19" x14ac:dyDescent="0.2">
      <c r="A36" s="6761">
        <v>9</v>
      </c>
      <c r="B36" s="6762">
        <v>2</v>
      </c>
      <c r="C36" s="6763">
        <v>2.15</v>
      </c>
      <c r="D36" s="6764">
        <v>16000</v>
      </c>
      <c r="E36" s="6765">
        <f t="shared" si="0"/>
        <v>15580.8</v>
      </c>
      <c r="F36" s="6766">
        <v>41</v>
      </c>
      <c r="G36" s="6767">
        <v>10</v>
      </c>
      <c r="H36" s="6768">
        <v>10.15</v>
      </c>
      <c r="I36" s="6764">
        <v>16000</v>
      </c>
      <c r="J36" s="6765">
        <f t="shared" si="1"/>
        <v>15580.8</v>
      </c>
      <c r="K36" s="6766">
        <v>73</v>
      </c>
      <c r="L36" s="6768">
        <v>18</v>
      </c>
      <c r="M36" s="6767">
        <v>18.149999999999999</v>
      </c>
      <c r="N36" s="6764">
        <v>16000</v>
      </c>
      <c r="O36" s="6765">
        <f t="shared" si="2"/>
        <v>15580.8</v>
      </c>
      <c r="P36" s="6769"/>
      <c r="Q36" s="10696">
        <v>8</v>
      </c>
      <c r="R36" s="10696">
        <v>8.15</v>
      </c>
      <c r="S36" s="12">
        <f>AVERAGE(I28:I31)</f>
        <v>16000</v>
      </c>
    </row>
    <row r="37" spans="1:19" x14ac:dyDescent="0.2">
      <c r="A37" s="6770">
        <v>10</v>
      </c>
      <c r="B37" s="6770">
        <v>2.15</v>
      </c>
      <c r="C37" s="6771">
        <v>2.2999999999999998</v>
      </c>
      <c r="D37" s="6772">
        <v>16000</v>
      </c>
      <c r="E37" s="6773">
        <f t="shared" si="0"/>
        <v>15580.8</v>
      </c>
      <c r="F37" s="6774">
        <v>42</v>
      </c>
      <c r="G37" s="6771">
        <v>10.15</v>
      </c>
      <c r="H37" s="6775">
        <v>10.3</v>
      </c>
      <c r="I37" s="6772">
        <v>16000</v>
      </c>
      <c r="J37" s="6773">
        <f t="shared" si="1"/>
        <v>15580.8</v>
      </c>
      <c r="K37" s="6774">
        <v>74</v>
      </c>
      <c r="L37" s="6775">
        <v>18.149999999999999</v>
      </c>
      <c r="M37" s="6771">
        <v>18.3</v>
      </c>
      <c r="N37" s="6772">
        <v>16000</v>
      </c>
      <c r="O37" s="6773">
        <f t="shared" si="2"/>
        <v>15580.8</v>
      </c>
      <c r="P37" s="6776"/>
      <c r="Q37" s="10696">
        <v>9</v>
      </c>
      <c r="R37" s="10696">
        <v>9.15</v>
      </c>
      <c r="S37" s="12">
        <f>AVERAGE(I32:I35)</f>
        <v>16000</v>
      </c>
    </row>
    <row r="38" spans="1:19" x14ac:dyDescent="0.2">
      <c r="A38" s="6777">
        <v>11</v>
      </c>
      <c r="B38" s="6778">
        <v>2.2999999999999998</v>
      </c>
      <c r="C38" s="6779">
        <v>2.4500000000000002</v>
      </c>
      <c r="D38" s="6780">
        <v>16000</v>
      </c>
      <c r="E38" s="6781">
        <f t="shared" si="0"/>
        <v>15580.8</v>
      </c>
      <c r="F38" s="6782">
        <v>43</v>
      </c>
      <c r="G38" s="6783">
        <v>10.3</v>
      </c>
      <c r="H38" s="6784">
        <v>10.45</v>
      </c>
      <c r="I38" s="6780">
        <v>16000</v>
      </c>
      <c r="J38" s="6781">
        <f t="shared" si="1"/>
        <v>15580.8</v>
      </c>
      <c r="K38" s="6782">
        <v>75</v>
      </c>
      <c r="L38" s="6784">
        <v>18.3</v>
      </c>
      <c r="M38" s="6783">
        <v>18.45</v>
      </c>
      <c r="N38" s="6780">
        <v>16000</v>
      </c>
      <c r="O38" s="6781">
        <f t="shared" si="2"/>
        <v>15580.8</v>
      </c>
      <c r="P38" s="6785"/>
      <c r="Q38" s="10696">
        <v>10</v>
      </c>
      <c r="R38" s="10693">
        <v>10.15</v>
      </c>
      <c r="S38" s="12">
        <f>AVERAGE(I36:I39)</f>
        <v>16000</v>
      </c>
    </row>
    <row r="39" spans="1:19" x14ac:dyDescent="0.2">
      <c r="A39" s="6786">
        <v>12</v>
      </c>
      <c r="B39" s="6786">
        <v>2.4500000000000002</v>
      </c>
      <c r="C39" s="6787">
        <v>3</v>
      </c>
      <c r="D39" s="6788">
        <v>16000</v>
      </c>
      <c r="E39" s="6789">
        <f t="shared" si="0"/>
        <v>15580.8</v>
      </c>
      <c r="F39" s="6790">
        <v>44</v>
      </c>
      <c r="G39" s="6787">
        <v>10.45</v>
      </c>
      <c r="H39" s="6791">
        <v>11</v>
      </c>
      <c r="I39" s="6788">
        <v>16000</v>
      </c>
      <c r="J39" s="6789">
        <f t="shared" si="1"/>
        <v>15580.8</v>
      </c>
      <c r="K39" s="6790">
        <v>76</v>
      </c>
      <c r="L39" s="6791">
        <v>18.45</v>
      </c>
      <c r="M39" s="6787">
        <v>19</v>
      </c>
      <c r="N39" s="6788">
        <v>16000</v>
      </c>
      <c r="O39" s="6789">
        <f t="shared" si="2"/>
        <v>15580.8</v>
      </c>
      <c r="P39" s="6792"/>
      <c r="Q39" s="10696">
        <v>11</v>
      </c>
      <c r="R39" s="10693">
        <v>11.15</v>
      </c>
      <c r="S39" s="12">
        <f>AVERAGE(I40:I43)</f>
        <v>16000</v>
      </c>
    </row>
    <row r="40" spans="1:19" x14ac:dyDescent="0.2">
      <c r="A40" s="6793">
        <v>13</v>
      </c>
      <c r="B40" s="6794">
        <v>3</v>
      </c>
      <c r="C40" s="6795">
        <v>3.15</v>
      </c>
      <c r="D40" s="6796">
        <v>16000</v>
      </c>
      <c r="E40" s="6797">
        <f t="shared" si="0"/>
        <v>15580.8</v>
      </c>
      <c r="F40" s="6798">
        <v>45</v>
      </c>
      <c r="G40" s="6799">
        <v>11</v>
      </c>
      <c r="H40" s="6800">
        <v>11.15</v>
      </c>
      <c r="I40" s="6796">
        <v>16000</v>
      </c>
      <c r="J40" s="6797">
        <f t="shared" si="1"/>
        <v>15580.8</v>
      </c>
      <c r="K40" s="6798">
        <v>77</v>
      </c>
      <c r="L40" s="6800">
        <v>19</v>
      </c>
      <c r="M40" s="6799">
        <v>19.149999999999999</v>
      </c>
      <c r="N40" s="6796">
        <v>16000</v>
      </c>
      <c r="O40" s="6797">
        <f t="shared" si="2"/>
        <v>15580.8</v>
      </c>
      <c r="P40" s="6801"/>
      <c r="Q40" s="10696">
        <v>12</v>
      </c>
      <c r="R40" s="10693">
        <v>12.15</v>
      </c>
      <c r="S40" s="12">
        <f>AVERAGE(I44:I47)</f>
        <v>16000</v>
      </c>
    </row>
    <row r="41" spans="1:19" x14ac:dyDescent="0.2">
      <c r="A41" s="6802">
        <v>14</v>
      </c>
      <c r="B41" s="6802">
        <v>3.15</v>
      </c>
      <c r="C41" s="6803">
        <v>3.3</v>
      </c>
      <c r="D41" s="6804">
        <v>16000</v>
      </c>
      <c r="E41" s="6805">
        <f t="shared" si="0"/>
        <v>15580.8</v>
      </c>
      <c r="F41" s="6806">
        <v>46</v>
      </c>
      <c r="G41" s="6807">
        <v>11.15</v>
      </c>
      <c r="H41" s="6803">
        <v>11.3</v>
      </c>
      <c r="I41" s="6804">
        <v>16000</v>
      </c>
      <c r="J41" s="6805">
        <f t="shared" si="1"/>
        <v>15580.8</v>
      </c>
      <c r="K41" s="6806">
        <v>78</v>
      </c>
      <c r="L41" s="6803">
        <v>19.149999999999999</v>
      </c>
      <c r="M41" s="6807">
        <v>19.3</v>
      </c>
      <c r="N41" s="6804">
        <v>16000</v>
      </c>
      <c r="O41" s="6805">
        <f t="shared" si="2"/>
        <v>15580.8</v>
      </c>
      <c r="P41" s="6808"/>
      <c r="Q41" s="10696">
        <v>13</v>
      </c>
      <c r="R41" s="10693">
        <v>13.15</v>
      </c>
      <c r="S41" s="12">
        <f>AVERAGE(I48:I51)</f>
        <v>16000</v>
      </c>
    </row>
    <row r="42" spans="1:19" x14ac:dyDescent="0.2">
      <c r="A42" s="6809">
        <v>15</v>
      </c>
      <c r="B42" s="6810">
        <v>3.3</v>
      </c>
      <c r="C42" s="6811">
        <v>3.45</v>
      </c>
      <c r="D42" s="6812">
        <v>16000</v>
      </c>
      <c r="E42" s="6813">
        <f t="shared" si="0"/>
        <v>15580.8</v>
      </c>
      <c r="F42" s="6814">
        <v>47</v>
      </c>
      <c r="G42" s="6815">
        <v>11.3</v>
      </c>
      <c r="H42" s="6816">
        <v>11.45</v>
      </c>
      <c r="I42" s="6812">
        <v>16000</v>
      </c>
      <c r="J42" s="6813">
        <f t="shared" si="1"/>
        <v>15580.8</v>
      </c>
      <c r="K42" s="6814">
        <v>79</v>
      </c>
      <c r="L42" s="6816">
        <v>19.3</v>
      </c>
      <c r="M42" s="6815">
        <v>19.45</v>
      </c>
      <c r="N42" s="6812">
        <v>16000</v>
      </c>
      <c r="O42" s="6813">
        <f t="shared" si="2"/>
        <v>15580.8</v>
      </c>
      <c r="P42" s="6817"/>
      <c r="Q42" s="10696">
        <v>14</v>
      </c>
      <c r="R42" s="10693">
        <v>14.15</v>
      </c>
      <c r="S42" s="12">
        <f>AVERAGE(I52:I55)</f>
        <v>16000</v>
      </c>
    </row>
    <row r="43" spans="1:19" x14ac:dyDescent="0.2">
      <c r="A43" s="6818">
        <v>16</v>
      </c>
      <c r="B43" s="6818">
        <v>3.45</v>
      </c>
      <c r="C43" s="6819">
        <v>4</v>
      </c>
      <c r="D43" s="6820">
        <v>16000</v>
      </c>
      <c r="E43" s="6821">
        <f t="shared" si="0"/>
        <v>15580.8</v>
      </c>
      <c r="F43" s="6822">
        <v>48</v>
      </c>
      <c r="G43" s="6823">
        <v>11.45</v>
      </c>
      <c r="H43" s="6819">
        <v>12</v>
      </c>
      <c r="I43" s="6820">
        <v>16000</v>
      </c>
      <c r="J43" s="6821">
        <f t="shared" si="1"/>
        <v>15580.8</v>
      </c>
      <c r="K43" s="6822">
        <v>80</v>
      </c>
      <c r="L43" s="6819">
        <v>19.45</v>
      </c>
      <c r="M43" s="6819">
        <v>20</v>
      </c>
      <c r="N43" s="6820">
        <v>16000</v>
      </c>
      <c r="O43" s="6821">
        <f t="shared" si="2"/>
        <v>15580.8</v>
      </c>
      <c r="P43" s="6824"/>
      <c r="Q43" s="10696">
        <v>15</v>
      </c>
      <c r="R43" s="10696">
        <v>15.15</v>
      </c>
      <c r="S43" s="12">
        <f>AVERAGE(I56:I59)</f>
        <v>16000</v>
      </c>
    </row>
    <row r="44" spans="1:19" x14ac:dyDescent="0.2">
      <c r="A44" s="6825">
        <v>17</v>
      </c>
      <c r="B44" s="6826">
        <v>4</v>
      </c>
      <c r="C44" s="6827">
        <v>4.1500000000000004</v>
      </c>
      <c r="D44" s="6828">
        <v>16000</v>
      </c>
      <c r="E44" s="6829">
        <f t="shared" si="0"/>
        <v>15580.8</v>
      </c>
      <c r="F44" s="6830">
        <v>49</v>
      </c>
      <c r="G44" s="6831">
        <v>12</v>
      </c>
      <c r="H44" s="6832">
        <v>12.15</v>
      </c>
      <c r="I44" s="6828">
        <v>16000</v>
      </c>
      <c r="J44" s="6829">
        <f t="shared" si="1"/>
        <v>15580.8</v>
      </c>
      <c r="K44" s="6830">
        <v>81</v>
      </c>
      <c r="L44" s="6832">
        <v>20</v>
      </c>
      <c r="M44" s="6831">
        <v>20.149999999999999</v>
      </c>
      <c r="N44" s="6828">
        <v>16000</v>
      </c>
      <c r="O44" s="6829">
        <f t="shared" si="2"/>
        <v>15580.8</v>
      </c>
      <c r="P44" s="6833"/>
      <c r="Q44" s="10696">
        <v>16</v>
      </c>
      <c r="R44" s="10696">
        <v>16.149999999999999</v>
      </c>
      <c r="S44" s="12">
        <f>AVERAGE(N28:N31)</f>
        <v>16000</v>
      </c>
    </row>
    <row r="45" spans="1:19" x14ac:dyDescent="0.2">
      <c r="A45" s="6834">
        <v>18</v>
      </c>
      <c r="B45" s="6834">
        <v>4.1500000000000004</v>
      </c>
      <c r="C45" s="6835">
        <v>4.3</v>
      </c>
      <c r="D45" s="6836">
        <v>16000</v>
      </c>
      <c r="E45" s="6837">
        <f t="shared" si="0"/>
        <v>15580.8</v>
      </c>
      <c r="F45" s="6838">
        <v>50</v>
      </c>
      <c r="G45" s="6839">
        <v>12.15</v>
      </c>
      <c r="H45" s="6835">
        <v>12.3</v>
      </c>
      <c r="I45" s="6836">
        <v>16000</v>
      </c>
      <c r="J45" s="6837">
        <f t="shared" si="1"/>
        <v>15580.8</v>
      </c>
      <c r="K45" s="6838">
        <v>82</v>
      </c>
      <c r="L45" s="6835">
        <v>20.149999999999999</v>
      </c>
      <c r="M45" s="6839">
        <v>20.3</v>
      </c>
      <c r="N45" s="6836">
        <v>16000</v>
      </c>
      <c r="O45" s="6837">
        <f t="shared" si="2"/>
        <v>15580.8</v>
      </c>
      <c r="P45" s="6840"/>
      <c r="Q45" s="10696">
        <v>17</v>
      </c>
      <c r="R45" s="10696">
        <v>17.149999999999999</v>
      </c>
      <c r="S45" s="12">
        <f>AVERAGE(N32:N35)</f>
        <v>16000</v>
      </c>
    </row>
    <row r="46" spans="1:19" x14ac:dyDescent="0.2">
      <c r="A46" s="6841">
        <v>19</v>
      </c>
      <c r="B46" s="6842">
        <v>4.3</v>
      </c>
      <c r="C46" s="6843">
        <v>4.45</v>
      </c>
      <c r="D46" s="6844">
        <v>16000</v>
      </c>
      <c r="E46" s="6845">
        <f t="shared" si="0"/>
        <v>15580.8</v>
      </c>
      <c r="F46" s="6846">
        <v>51</v>
      </c>
      <c r="G46" s="6847">
        <v>12.3</v>
      </c>
      <c r="H46" s="6848">
        <v>12.45</v>
      </c>
      <c r="I46" s="6844">
        <v>16000</v>
      </c>
      <c r="J46" s="6845">
        <f t="shared" si="1"/>
        <v>15580.8</v>
      </c>
      <c r="K46" s="6846">
        <v>83</v>
      </c>
      <c r="L46" s="6848">
        <v>20.3</v>
      </c>
      <c r="M46" s="6847">
        <v>20.45</v>
      </c>
      <c r="N46" s="6844">
        <v>16000</v>
      </c>
      <c r="O46" s="6845">
        <f t="shared" si="2"/>
        <v>15580.8</v>
      </c>
      <c r="P46" s="6849"/>
      <c r="Q46" s="10693">
        <v>18</v>
      </c>
      <c r="R46" s="10696">
        <v>18.149999999999999</v>
      </c>
      <c r="S46" s="12">
        <f>AVERAGE(N36:N39)</f>
        <v>16000</v>
      </c>
    </row>
    <row r="47" spans="1:19" x14ac:dyDescent="0.2">
      <c r="A47" s="6850">
        <v>20</v>
      </c>
      <c r="B47" s="6850">
        <v>4.45</v>
      </c>
      <c r="C47" s="6851">
        <v>5</v>
      </c>
      <c r="D47" s="6852">
        <v>16000</v>
      </c>
      <c r="E47" s="6853">
        <f t="shared" si="0"/>
        <v>15580.8</v>
      </c>
      <c r="F47" s="6854">
        <v>52</v>
      </c>
      <c r="G47" s="6855">
        <v>12.45</v>
      </c>
      <c r="H47" s="6851">
        <v>13</v>
      </c>
      <c r="I47" s="6852">
        <v>16000</v>
      </c>
      <c r="J47" s="6853">
        <f t="shared" si="1"/>
        <v>15580.8</v>
      </c>
      <c r="K47" s="6854">
        <v>84</v>
      </c>
      <c r="L47" s="6851">
        <v>20.45</v>
      </c>
      <c r="M47" s="6855">
        <v>21</v>
      </c>
      <c r="N47" s="6852">
        <v>16000</v>
      </c>
      <c r="O47" s="6853">
        <f t="shared" si="2"/>
        <v>15580.8</v>
      </c>
      <c r="P47" s="6856"/>
      <c r="Q47" s="10693">
        <v>19</v>
      </c>
      <c r="R47" s="10696">
        <v>19.149999999999999</v>
      </c>
      <c r="S47" s="12">
        <f>AVERAGE(N40:N43)</f>
        <v>16000</v>
      </c>
    </row>
    <row r="48" spans="1:19" x14ac:dyDescent="0.2">
      <c r="A48" s="6857">
        <v>21</v>
      </c>
      <c r="B48" s="6858">
        <v>5</v>
      </c>
      <c r="C48" s="6859">
        <v>5.15</v>
      </c>
      <c r="D48" s="6860">
        <v>16000</v>
      </c>
      <c r="E48" s="6861">
        <f t="shared" si="0"/>
        <v>15580.8</v>
      </c>
      <c r="F48" s="6862">
        <v>53</v>
      </c>
      <c r="G48" s="6858">
        <v>13</v>
      </c>
      <c r="H48" s="6863">
        <v>13.15</v>
      </c>
      <c r="I48" s="6860">
        <v>16000</v>
      </c>
      <c r="J48" s="6861">
        <f t="shared" si="1"/>
        <v>15580.8</v>
      </c>
      <c r="K48" s="6862">
        <v>85</v>
      </c>
      <c r="L48" s="6863">
        <v>21</v>
      </c>
      <c r="M48" s="6858">
        <v>21.15</v>
      </c>
      <c r="N48" s="6860">
        <v>16000</v>
      </c>
      <c r="O48" s="6861">
        <f t="shared" si="2"/>
        <v>15580.8</v>
      </c>
      <c r="P48" s="6864"/>
      <c r="Q48" s="10693">
        <v>20</v>
      </c>
      <c r="R48" s="10696">
        <v>20.149999999999999</v>
      </c>
      <c r="S48" s="12">
        <f>AVERAGE(N44:N47)</f>
        <v>16000</v>
      </c>
    </row>
    <row r="49" spans="1:19" x14ac:dyDescent="0.2">
      <c r="A49" s="6865">
        <v>22</v>
      </c>
      <c r="B49" s="6866">
        <v>5.15</v>
      </c>
      <c r="C49" s="6867">
        <v>5.3</v>
      </c>
      <c r="D49" s="6868">
        <v>16000</v>
      </c>
      <c r="E49" s="6869">
        <f t="shared" si="0"/>
        <v>15580.8</v>
      </c>
      <c r="F49" s="6870">
        <v>54</v>
      </c>
      <c r="G49" s="6871">
        <v>13.15</v>
      </c>
      <c r="H49" s="6867">
        <v>13.3</v>
      </c>
      <c r="I49" s="6868">
        <v>16000</v>
      </c>
      <c r="J49" s="6869">
        <f t="shared" si="1"/>
        <v>15580.8</v>
      </c>
      <c r="K49" s="6870">
        <v>86</v>
      </c>
      <c r="L49" s="6867">
        <v>21.15</v>
      </c>
      <c r="M49" s="6871">
        <v>21.3</v>
      </c>
      <c r="N49" s="6868">
        <v>16000</v>
      </c>
      <c r="O49" s="6869">
        <f t="shared" si="2"/>
        <v>15580.8</v>
      </c>
      <c r="P49" s="6872"/>
      <c r="Q49" s="10693">
        <v>21</v>
      </c>
      <c r="R49" s="10696">
        <v>21.15</v>
      </c>
      <c r="S49" s="12">
        <f>AVERAGE(N48:N51)</f>
        <v>16000</v>
      </c>
    </row>
    <row r="50" spans="1:19" x14ac:dyDescent="0.2">
      <c r="A50" s="6873">
        <v>23</v>
      </c>
      <c r="B50" s="6874">
        <v>5.3</v>
      </c>
      <c r="C50" s="6875">
        <v>5.45</v>
      </c>
      <c r="D50" s="6876">
        <v>16000</v>
      </c>
      <c r="E50" s="6877">
        <f t="shared" si="0"/>
        <v>15580.8</v>
      </c>
      <c r="F50" s="6878">
        <v>55</v>
      </c>
      <c r="G50" s="6874">
        <v>13.3</v>
      </c>
      <c r="H50" s="6879">
        <v>13.45</v>
      </c>
      <c r="I50" s="6876">
        <v>16000</v>
      </c>
      <c r="J50" s="6877">
        <f t="shared" si="1"/>
        <v>15580.8</v>
      </c>
      <c r="K50" s="6878">
        <v>87</v>
      </c>
      <c r="L50" s="6879">
        <v>21.3</v>
      </c>
      <c r="M50" s="6874">
        <v>21.45</v>
      </c>
      <c r="N50" s="6876">
        <v>16000</v>
      </c>
      <c r="O50" s="6877">
        <f t="shared" si="2"/>
        <v>15580.8</v>
      </c>
      <c r="P50" s="6880"/>
      <c r="Q50" s="10693">
        <v>22</v>
      </c>
      <c r="R50" s="10696">
        <v>22.15</v>
      </c>
      <c r="S50" s="12">
        <f>AVERAGE(N52:N55)</f>
        <v>16000</v>
      </c>
    </row>
    <row r="51" spans="1:19" x14ac:dyDescent="0.2">
      <c r="A51" s="6881">
        <v>24</v>
      </c>
      <c r="B51" s="6882">
        <v>5.45</v>
      </c>
      <c r="C51" s="6883">
        <v>6</v>
      </c>
      <c r="D51" s="6884">
        <v>16000</v>
      </c>
      <c r="E51" s="6885">
        <f t="shared" si="0"/>
        <v>15580.8</v>
      </c>
      <c r="F51" s="6886">
        <v>56</v>
      </c>
      <c r="G51" s="6887">
        <v>13.45</v>
      </c>
      <c r="H51" s="6883">
        <v>14</v>
      </c>
      <c r="I51" s="6884">
        <v>16000</v>
      </c>
      <c r="J51" s="6885">
        <f t="shared" si="1"/>
        <v>15580.8</v>
      </c>
      <c r="K51" s="6886">
        <v>88</v>
      </c>
      <c r="L51" s="6883">
        <v>21.45</v>
      </c>
      <c r="M51" s="6887">
        <v>22</v>
      </c>
      <c r="N51" s="6884">
        <v>16000</v>
      </c>
      <c r="O51" s="6885">
        <f t="shared" si="2"/>
        <v>15580.8</v>
      </c>
      <c r="P51" s="6888"/>
      <c r="Q51" s="10693">
        <v>23</v>
      </c>
      <c r="R51" s="10696">
        <v>23.15</v>
      </c>
      <c r="S51" s="12">
        <f>AVERAGE(N56:N59)</f>
        <v>16000</v>
      </c>
    </row>
    <row r="52" spans="1:19" x14ac:dyDescent="0.2">
      <c r="A52" s="6889">
        <v>25</v>
      </c>
      <c r="B52" s="6890">
        <v>6</v>
      </c>
      <c r="C52" s="6891">
        <v>6.15</v>
      </c>
      <c r="D52" s="6892">
        <v>16000</v>
      </c>
      <c r="E52" s="6893">
        <f t="shared" si="0"/>
        <v>15580.8</v>
      </c>
      <c r="F52" s="6894">
        <v>57</v>
      </c>
      <c r="G52" s="6890">
        <v>14</v>
      </c>
      <c r="H52" s="6895">
        <v>14.15</v>
      </c>
      <c r="I52" s="6892">
        <v>16000</v>
      </c>
      <c r="J52" s="6893">
        <f t="shared" si="1"/>
        <v>15580.8</v>
      </c>
      <c r="K52" s="6894">
        <v>89</v>
      </c>
      <c r="L52" s="6895">
        <v>22</v>
      </c>
      <c r="M52" s="6890">
        <v>22.15</v>
      </c>
      <c r="N52" s="6892">
        <v>16000</v>
      </c>
      <c r="O52" s="6893">
        <f t="shared" si="2"/>
        <v>15580.8</v>
      </c>
      <c r="P52" s="6896"/>
      <c r="Q52" t="s">
        <v>168</v>
      </c>
      <c r="S52" s="12">
        <f>AVERAGE(S28:S51)</f>
        <v>16000</v>
      </c>
    </row>
    <row r="53" spans="1:19" x14ac:dyDescent="0.2">
      <c r="A53" s="6897">
        <v>26</v>
      </c>
      <c r="B53" s="6898">
        <v>6.15</v>
      </c>
      <c r="C53" s="6899">
        <v>6.3</v>
      </c>
      <c r="D53" s="6900">
        <v>16000</v>
      </c>
      <c r="E53" s="6901">
        <f t="shared" si="0"/>
        <v>15580.8</v>
      </c>
      <c r="F53" s="6902">
        <v>58</v>
      </c>
      <c r="G53" s="6903">
        <v>14.15</v>
      </c>
      <c r="H53" s="6899">
        <v>14.3</v>
      </c>
      <c r="I53" s="6900">
        <v>16000</v>
      </c>
      <c r="J53" s="6901">
        <f t="shared" si="1"/>
        <v>15580.8</v>
      </c>
      <c r="K53" s="6902">
        <v>90</v>
      </c>
      <c r="L53" s="6899">
        <v>22.15</v>
      </c>
      <c r="M53" s="6903">
        <v>22.3</v>
      </c>
      <c r="N53" s="6900">
        <v>16000</v>
      </c>
      <c r="O53" s="6901">
        <f t="shared" si="2"/>
        <v>15580.8</v>
      </c>
      <c r="P53" s="6904"/>
    </row>
    <row r="54" spans="1:19" x14ac:dyDescent="0.2">
      <c r="A54" s="6905">
        <v>27</v>
      </c>
      <c r="B54" s="6906">
        <v>6.3</v>
      </c>
      <c r="C54" s="6907">
        <v>6.45</v>
      </c>
      <c r="D54" s="6908">
        <v>16000</v>
      </c>
      <c r="E54" s="6909">
        <f t="shared" si="0"/>
        <v>15580.8</v>
      </c>
      <c r="F54" s="6910">
        <v>59</v>
      </c>
      <c r="G54" s="6906">
        <v>14.3</v>
      </c>
      <c r="H54" s="6911">
        <v>14.45</v>
      </c>
      <c r="I54" s="6908">
        <v>16000</v>
      </c>
      <c r="J54" s="6909">
        <f t="shared" si="1"/>
        <v>15580.8</v>
      </c>
      <c r="K54" s="6910">
        <v>91</v>
      </c>
      <c r="L54" s="6911">
        <v>22.3</v>
      </c>
      <c r="M54" s="6906">
        <v>22.45</v>
      </c>
      <c r="N54" s="6908">
        <v>16000</v>
      </c>
      <c r="O54" s="6909">
        <f t="shared" si="2"/>
        <v>15580.8</v>
      </c>
      <c r="P54" s="6912"/>
    </row>
    <row r="55" spans="1:19" x14ac:dyDescent="0.2">
      <c r="A55" s="6913">
        <v>28</v>
      </c>
      <c r="B55" s="6914">
        <v>6.45</v>
      </c>
      <c r="C55" s="6915">
        <v>7</v>
      </c>
      <c r="D55" s="6916">
        <v>16000</v>
      </c>
      <c r="E55" s="6917">
        <f t="shared" si="0"/>
        <v>15580.8</v>
      </c>
      <c r="F55" s="6918">
        <v>60</v>
      </c>
      <c r="G55" s="6919">
        <v>14.45</v>
      </c>
      <c r="H55" s="6919">
        <v>15</v>
      </c>
      <c r="I55" s="6916">
        <v>16000</v>
      </c>
      <c r="J55" s="6917">
        <f t="shared" si="1"/>
        <v>15580.8</v>
      </c>
      <c r="K55" s="6918">
        <v>92</v>
      </c>
      <c r="L55" s="6915">
        <v>22.45</v>
      </c>
      <c r="M55" s="6919">
        <v>23</v>
      </c>
      <c r="N55" s="6916">
        <v>16000</v>
      </c>
      <c r="O55" s="6917">
        <f t="shared" si="2"/>
        <v>15580.8</v>
      </c>
      <c r="P55" s="6920"/>
    </row>
    <row r="56" spans="1:19" x14ac:dyDescent="0.2">
      <c r="A56" s="6921">
        <v>29</v>
      </c>
      <c r="B56" s="6922">
        <v>7</v>
      </c>
      <c r="C56" s="6923">
        <v>7.15</v>
      </c>
      <c r="D56" s="6924">
        <v>16000</v>
      </c>
      <c r="E56" s="6925">
        <f t="shared" si="0"/>
        <v>15580.8</v>
      </c>
      <c r="F56" s="6926">
        <v>61</v>
      </c>
      <c r="G56" s="6922">
        <v>15</v>
      </c>
      <c r="H56" s="6922">
        <v>15.15</v>
      </c>
      <c r="I56" s="6924">
        <v>16000</v>
      </c>
      <c r="J56" s="6925">
        <f t="shared" si="1"/>
        <v>15580.8</v>
      </c>
      <c r="K56" s="6926">
        <v>93</v>
      </c>
      <c r="L56" s="6927">
        <v>23</v>
      </c>
      <c r="M56" s="6922">
        <v>23.15</v>
      </c>
      <c r="N56" s="6924">
        <v>16000</v>
      </c>
      <c r="O56" s="6925">
        <f t="shared" si="2"/>
        <v>15580.8</v>
      </c>
      <c r="P56" s="6928"/>
    </row>
    <row r="57" spans="1:19" x14ac:dyDescent="0.2">
      <c r="A57" s="6929">
        <v>30</v>
      </c>
      <c r="B57" s="6930">
        <v>7.15</v>
      </c>
      <c r="C57" s="6931">
        <v>7.3</v>
      </c>
      <c r="D57" s="6932">
        <v>16000</v>
      </c>
      <c r="E57" s="6933">
        <f t="shared" si="0"/>
        <v>15580.8</v>
      </c>
      <c r="F57" s="6934">
        <v>62</v>
      </c>
      <c r="G57" s="6935">
        <v>15.15</v>
      </c>
      <c r="H57" s="6935">
        <v>15.3</v>
      </c>
      <c r="I57" s="6932">
        <v>16000</v>
      </c>
      <c r="J57" s="6933">
        <f t="shared" si="1"/>
        <v>15580.8</v>
      </c>
      <c r="K57" s="6934">
        <v>94</v>
      </c>
      <c r="L57" s="6935">
        <v>23.15</v>
      </c>
      <c r="M57" s="6935">
        <v>23.3</v>
      </c>
      <c r="N57" s="6932">
        <v>16000</v>
      </c>
      <c r="O57" s="6933">
        <f t="shared" si="2"/>
        <v>15580.8</v>
      </c>
      <c r="P57" s="6936"/>
    </row>
    <row r="58" spans="1:19" x14ac:dyDescent="0.2">
      <c r="A58" s="6937">
        <v>31</v>
      </c>
      <c r="B58" s="6938">
        <v>7.3</v>
      </c>
      <c r="C58" s="6939">
        <v>7.45</v>
      </c>
      <c r="D58" s="6940">
        <v>16000</v>
      </c>
      <c r="E58" s="6941">
        <f t="shared" si="0"/>
        <v>15580.8</v>
      </c>
      <c r="F58" s="6942">
        <v>63</v>
      </c>
      <c r="G58" s="6938">
        <v>15.3</v>
      </c>
      <c r="H58" s="6938">
        <v>15.45</v>
      </c>
      <c r="I58" s="6940">
        <v>16000</v>
      </c>
      <c r="J58" s="6941">
        <f t="shared" si="1"/>
        <v>15580.8</v>
      </c>
      <c r="K58" s="6942">
        <v>95</v>
      </c>
      <c r="L58" s="6938">
        <v>23.3</v>
      </c>
      <c r="M58" s="6938">
        <v>23.45</v>
      </c>
      <c r="N58" s="6940">
        <v>16000</v>
      </c>
      <c r="O58" s="6941">
        <f t="shared" si="2"/>
        <v>15580.8</v>
      </c>
      <c r="P58" s="6943"/>
    </row>
    <row r="59" spans="1:19" x14ac:dyDescent="0.2">
      <c r="A59" s="6944">
        <v>32</v>
      </c>
      <c r="B59" s="6945">
        <v>7.45</v>
      </c>
      <c r="C59" s="6946">
        <v>8</v>
      </c>
      <c r="D59" s="6947">
        <v>16000</v>
      </c>
      <c r="E59" s="6948">
        <f t="shared" si="0"/>
        <v>15580.8</v>
      </c>
      <c r="F59" s="6949">
        <v>64</v>
      </c>
      <c r="G59" s="6950">
        <v>15.45</v>
      </c>
      <c r="H59" s="6950">
        <v>16</v>
      </c>
      <c r="I59" s="6947">
        <v>16000</v>
      </c>
      <c r="J59" s="6948">
        <f t="shared" si="1"/>
        <v>15580.8</v>
      </c>
      <c r="K59" s="6949">
        <v>96</v>
      </c>
      <c r="L59" s="6950">
        <v>23.45</v>
      </c>
      <c r="M59" s="6950">
        <v>24</v>
      </c>
      <c r="N59" s="6947">
        <v>16000</v>
      </c>
      <c r="O59" s="6948">
        <f t="shared" si="2"/>
        <v>15580.8</v>
      </c>
      <c r="P59" s="6951"/>
    </row>
    <row r="60" spans="1:19" x14ac:dyDescent="0.2">
      <c r="A60" s="6952" t="s">
        <v>27</v>
      </c>
      <c r="B60" s="6953"/>
      <c r="C60" s="6953"/>
      <c r="D60" s="6954">
        <f>SUM(D28:D59)</f>
        <v>512000</v>
      </c>
      <c r="E60" s="6955">
        <f>SUM(E28:E59)</f>
        <v>498585.59999999974</v>
      </c>
      <c r="F60" s="6953"/>
      <c r="G60" s="6953"/>
      <c r="H60" s="6953"/>
      <c r="I60" s="6954">
        <f>SUM(I28:I59)</f>
        <v>512000</v>
      </c>
      <c r="J60" s="6955">
        <f>SUM(J28:J59)</f>
        <v>498585.59999999974</v>
      </c>
      <c r="K60" s="6953"/>
      <c r="L60" s="6953"/>
      <c r="M60" s="6953"/>
      <c r="N60" s="6953">
        <f>SUM(N28:N59)</f>
        <v>512000</v>
      </c>
      <c r="O60" s="6955">
        <f>SUM(O28:O59)</f>
        <v>498585.59999999974</v>
      </c>
      <c r="P60" s="6956"/>
    </row>
    <row r="64" spans="1:19" x14ac:dyDescent="0.2">
      <c r="A64" t="s">
        <v>83</v>
      </c>
      <c r="B64">
        <f>SUM(D60,I60,N60)/(4000*1000)</f>
        <v>0.38400000000000001</v>
      </c>
      <c r="C64">
        <f>ROUNDDOWN(SUM(E60,J60,O60)/(4000*1000),4)</f>
        <v>0.37390000000000001</v>
      </c>
    </row>
    <row r="66" spans="1:16" x14ac:dyDescent="0.2">
      <c r="A66" s="6957"/>
      <c r="B66" s="6958"/>
      <c r="C66" s="6958"/>
      <c r="D66" s="6959"/>
      <c r="E66" s="6958"/>
      <c r="F66" s="6958"/>
      <c r="G66" s="6958"/>
      <c r="H66" s="6958"/>
      <c r="I66" s="6959"/>
      <c r="J66" s="6960"/>
      <c r="K66" s="6958"/>
      <c r="L66" s="6958"/>
      <c r="M66" s="6958"/>
      <c r="N66" s="6958"/>
      <c r="O66" s="6958"/>
      <c r="P66" s="6961"/>
    </row>
    <row r="67" spans="1:16" x14ac:dyDescent="0.2">
      <c r="A67" s="6962" t="s">
        <v>28</v>
      </c>
      <c r="B67" s="6963"/>
      <c r="C67" s="6963"/>
      <c r="D67" s="6964"/>
      <c r="E67" s="6965"/>
      <c r="F67" s="6963"/>
      <c r="G67" s="6963"/>
      <c r="H67" s="6965"/>
      <c r="I67" s="6964"/>
      <c r="J67" s="6966"/>
      <c r="K67" s="6963"/>
      <c r="L67" s="6963"/>
      <c r="M67" s="6963"/>
      <c r="N67" s="6963"/>
      <c r="O67" s="6963"/>
      <c r="P67" s="6967"/>
    </row>
    <row r="68" spans="1:16" x14ac:dyDescent="0.2">
      <c r="A68" s="6968"/>
      <c r="B68" s="6969"/>
      <c r="C68" s="6969"/>
      <c r="D68" s="6969"/>
      <c r="E68" s="6969"/>
      <c r="F68" s="6969"/>
      <c r="G68" s="6969"/>
      <c r="H68" s="6969"/>
      <c r="I68" s="6969"/>
      <c r="J68" s="6969"/>
      <c r="K68" s="6969"/>
      <c r="L68" s="6970"/>
      <c r="M68" s="6970"/>
      <c r="N68" s="6970"/>
      <c r="O68" s="6970"/>
      <c r="P68" s="6971"/>
    </row>
    <row r="69" spans="1:16" x14ac:dyDescent="0.2">
      <c r="A69" s="6972"/>
      <c r="B69" s="6973"/>
      <c r="C69" s="6973"/>
      <c r="D69" s="6974"/>
      <c r="E69" s="6975"/>
      <c r="F69" s="6973"/>
      <c r="G69" s="6973"/>
      <c r="H69" s="6975"/>
      <c r="I69" s="6974"/>
      <c r="J69" s="6976"/>
      <c r="K69" s="6973"/>
      <c r="L69" s="6973"/>
      <c r="M69" s="6973"/>
      <c r="N69" s="6973"/>
      <c r="O69" s="6973"/>
      <c r="P69" s="6977"/>
    </row>
    <row r="70" spans="1:16" x14ac:dyDescent="0.2">
      <c r="A70" s="6978"/>
      <c r="B70" s="6979"/>
      <c r="C70" s="6979"/>
      <c r="D70" s="6980"/>
      <c r="E70" s="6981"/>
      <c r="F70" s="6979"/>
      <c r="G70" s="6979"/>
      <c r="H70" s="6981"/>
      <c r="I70" s="6980"/>
      <c r="J70" s="6979"/>
      <c r="K70" s="6979"/>
      <c r="L70" s="6979"/>
      <c r="M70" s="6979"/>
      <c r="N70" s="6979"/>
      <c r="O70" s="6979"/>
      <c r="P70" s="6982"/>
    </row>
    <row r="71" spans="1:16" x14ac:dyDescent="0.2">
      <c r="A71" s="6983"/>
      <c r="B71" s="6984"/>
      <c r="C71" s="6984"/>
      <c r="D71" s="6985"/>
      <c r="E71" s="6986"/>
      <c r="F71" s="6984"/>
      <c r="G71" s="6984"/>
      <c r="H71" s="6986"/>
      <c r="I71" s="6985"/>
      <c r="J71" s="6984"/>
      <c r="K71" s="6984"/>
      <c r="L71" s="6984"/>
      <c r="M71" s="6984"/>
      <c r="N71" s="6984"/>
      <c r="O71" s="6984"/>
      <c r="P71" s="6987"/>
    </row>
    <row r="72" spans="1:16" x14ac:dyDescent="0.2">
      <c r="A72" s="6988"/>
      <c r="B72" s="6989"/>
      <c r="C72" s="6989"/>
      <c r="D72" s="6990"/>
      <c r="E72" s="6991"/>
      <c r="F72" s="6989"/>
      <c r="G72" s="6989"/>
      <c r="H72" s="6991"/>
      <c r="I72" s="6990"/>
      <c r="J72" s="6989"/>
      <c r="K72" s="6989"/>
      <c r="L72" s="6989"/>
      <c r="M72" s="6989" t="s">
        <v>29</v>
      </c>
      <c r="N72" s="6989"/>
      <c r="O72" s="6989"/>
      <c r="P72" s="6992"/>
    </row>
    <row r="73" spans="1:16" x14ac:dyDescent="0.2">
      <c r="A73" s="6993"/>
      <c r="B73" s="6994"/>
      <c r="C73" s="6994"/>
      <c r="D73" s="6995"/>
      <c r="E73" s="6996"/>
      <c r="F73" s="6994"/>
      <c r="G73" s="6994"/>
      <c r="H73" s="6996"/>
      <c r="I73" s="6995"/>
      <c r="J73" s="6994"/>
      <c r="K73" s="6994"/>
      <c r="L73" s="6994"/>
      <c r="M73" s="6994" t="s">
        <v>30</v>
      </c>
      <c r="N73" s="6994"/>
      <c r="O73" s="6994"/>
      <c r="P73" s="6997"/>
    </row>
    <row r="74" spans="1:16" ht="15.75" x14ac:dyDescent="0.25">
      <c r="E74" s="6998"/>
      <c r="H74" s="6998"/>
    </row>
    <row r="75" spans="1:16" ht="15.75" x14ac:dyDescent="0.25">
      <c r="C75" s="6999"/>
      <c r="E75" s="7000"/>
      <c r="H75" s="7000"/>
    </row>
    <row r="76" spans="1:16" ht="15.75" x14ac:dyDescent="0.25">
      <c r="E76" s="7001"/>
      <c r="H76" s="7001"/>
    </row>
    <row r="77" spans="1:16" ht="15.75" x14ac:dyDescent="0.25">
      <c r="E77" s="7002"/>
      <c r="H77" s="7002"/>
    </row>
    <row r="78" spans="1:16" ht="15.75" x14ac:dyDescent="0.25">
      <c r="E78" s="7003"/>
      <c r="H78" s="7003"/>
    </row>
    <row r="79" spans="1:16" ht="15.75" x14ac:dyDescent="0.25">
      <c r="E79" s="7004"/>
      <c r="H79" s="7004"/>
    </row>
    <row r="80" spans="1:16" ht="15.75" x14ac:dyDescent="0.25">
      <c r="E80" s="7005"/>
      <c r="H80" s="7005"/>
    </row>
    <row r="81" spans="5:13" ht="15.75" x14ac:dyDescent="0.25">
      <c r="E81" s="7006"/>
      <c r="H81" s="7006"/>
    </row>
    <row r="82" spans="5:13" ht="15.75" x14ac:dyDescent="0.25">
      <c r="E82" s="7007"/>
      <c r="H82" s="7007"/>
    </row>
    <row r="83" spans="5:13" ht="15.75" x14ac:dyDescent="0.25">
      <c r="E83" s="7008"/>
      <c r="H83" s="7008"/>
    </row>
    <row r="84" spans="5:13" ht="15.75" x14ac:dyDescent="0.25">
      <c r="E84" s="7009"/>
      <c r="H84" s="7009"/>
    </row>
    <row r="85" spans="5:13" ht="15.75" x14ac:dyDescent="0.25">
      <c r="E85" s="7010"/>
      <c r="H85" s="7010"/>
    </row>
    <row r="86" spans="5:13" ht="15.75" x14ac:dyDescent="0.25">
      <c r="E86" s="7011"/>
      <c r="H86" s="7011"/>
    </row>
    <row r="87" spans="5:13" ht="15.75" x14ac:dyDescent="0.25">
      <c r="E87" s="7012"/>
      <c r="H87" s="7012"/>
    </row>
    <row r="88" spans="5:13" ht="15.75" x14ac:dyDescent="0.25">
      <c r="E88" s="7013"/>
      <c r="H88" s="7013"/>
    </row>
    <row r="89" spans="5:13" ht="15.75" x14ac:dyDescent="0.25">
      <c r="E89" s="7014"/>
      <c r="H89" s="7014"/>
    </row>
    <row r="90" spans="5:13" ht="15.75" x14ac:dyDescent="0.25">
      <c r="E90" s="7015"/>
      <c r="H90" s="7015"/>
    </row>
    <row r="91" spans="5:13" ht="15.75" x14ac:dyDescent="0.25">
      <c r="E91" s="7016"/>
      <c r="H91" s="7016"/>
    </row>
    <row r="92" spans="5:13" ht="15.75" x14ac:dyDescent="0.25">
      <c r="E92" s="7017"/>
      <c r="H92" s="7017"/>
    </row>
    <row r="93" spans="5:13" ht="15.75" x14ac:dyDescent="0.25">
      <c r="E93" s="7018"/>
      <c r="H93" s="7018"/>
    </row>
    <row r="94" spans="5:13" ht="15.75" x14ac:dyDescent="0.25">
      <c r="E94" s="7019"/>
      <c r="H94" s="7019"/>
    </row>
    <row r="95" spans="5:13" ht="15.75" x14ac:dyDescent="0.25">
      <c r="E95" s="7020"/>
      <c r="H95" s="7020"/>
    </row>
    <row r="96" spans="5:13" ht="15.75" x14ac:dyDescent="0.25">
      <c r="E96" s="7021"/>
      <c r="H96" s="7021"/>
      <c r="M96" s="7022" t="s">
        <v>8</v>
      </c>
    </row>
    <row r="97" spans="5:14" ht="15.75" x14ac:dyDescent="0.25">
      <c r="E97" s="7023"/>
      <c r="H97" s="7023"/>
    </row>
    <row r="98" spans="5:14" ht="15.75" x14ac:dyDescent="0.25">
      <c r="E98" s="7024"/>
      <c r="H98" s="7024"/>
    </row>
    <row r="99" spans="5:14" ht="15.75" x14ac:dyDescent="0.25">
      <c r="E99" s="7025"/>
      <c r="H99" s="7025"/>
    </row>
    <row r="101" spans="5:14" x14ac:dyDescent="0.2">
      <c r="N101" s="7026"/>
    </row>
    <row r="126" spans="4:4" x14ac:dyDescent="0.2">
      <c r="D126" s="7027"/>
    </row>
  </sheetData>
  <mergeCells count="1">
    <mergeCell ref="Q27:R27"/>
  </mergeCells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7028"/>
      <c r="B1" s="7029"/>
      <c r="C1" s="7029"/>
      <c r="D1" s="7030"/>
      <c r="E1" s="7029"/>
      <c r="F1" s="7029"/>
      <c r="G1" s="7029"/>
      <c r="H1" s="7029"/>
      <c r="I1" s="7030"/>
      <c r="J1" s="7029"/>
      <c r="K1" s="7029"/>
      <c r="L1" s="7029"/>
      <c r="M1" s="7029"/>
      <c r="N1" s="7029"/>
      <c r="O1" s="7029"/>
      <c r="P1" s="7031"/>
    </row>
    <row r="2" spans="1:16" ht="12.75" customHeight="1" x14ac:dyDescent="0.2">
      <c r="A2" s="7032" t="s">
        <v>0</v>
      </c>
      <c r="B2" s="7033"/>
      <c r="C2" s="7033"/>
      <c r="D2" s="7033"/>
      <c r="E2" s="7033"/>
      <c r="F2" s="7033"/>
      <c r="G2" s="7033"/>
      <c r="H2" s="7033"/>
      <c r="I2" s="7033"/>
      <c r="J2" s="7033"/>
      <c r="K2" s="7033"/>
      <c r="L2" s="7033"/>
      <c r="M2" s="7033"/>
      <c r="N2" s="7033"/>
      <c r="O2" s="7033"/>
      <c r="P2" s="7034"/>
    </row>
    <row r="3" spans="1:16" ht="12.75" customHeight="1" x14ac:dyDescent="0.2">
      <c r="A3" s="7035"/>
      <c r="B3" s="7036"/>
      <c r="C3" s="7036"/>
      <c r="D3" s="7036"/>
      <c r="E3" s="7036"/>
      <c r="F3" s="7036"/>
      <c r="G3" s="7036"/>
      <c r="H3" s="7036"/>
      <c r="I3" s="7036"/>
      <c r="J3" s="7036"/>
      <c r="K3" s="7036"/>
      <c r="L3" s="7036"/>
      <c r="M3" s="7036"/>
      <c r="N3" s="7036"/>
      <c r="O3" s="7036"/>
      <c r="P3" s="7037"/>
    </row>
    <row r="4" spans="1:16" ht="12.75" customHeight="1" x14ac:dyDescent="0.2">
      <c r="A4" s="7038" t="s">
        <v>84</v>
      </c>
      <c r="B4" s="7039"/>
      <c r="C4" s="7039"/>
      <c r="D4" s="7039"/>
      <c r="E4" s="7039"/>
      <c r="F4" s="7039"/>
      <c r="G4" s="7039"/>
      <c r="H4" s="7039"/>
      <c r="I4" s="7039"/>
      <c r="J4" s="7040"/>
      <c r="K4" s="7041"/>
      <c r="L4" s="7041"/>
      <c r="M4" s="7041"/>
      <c r="N4" s="7041"/>
      <c r="O4" s="7041"/>
      <c r="P4" s="7042"/>
    </row>
    <row r="5" spans="1:16" ht="12.75" customHeight="1" x14ac:dyDescent="0.2">
      <c r="A5" s="7043"/>
      <c r="B5" s="7044"/>
      <c r="C5" s="7044"/>
      <c r="D5" s="7045"/>
      <c r="E5" s="7044"/>
      <c r="F5" s="7044"/>
      <c r="G5" s="7044"/>
      <c r="H5" s="7044"/>
      <c r="I5" s="7045"/>
      <c r="J5" s="7044"/>
      <c r="K5" s="7044"/>
      <c r="L5" s="7044"/>
      <c r="M5" s="7044"/>
      <c r="N5" s="7044"/>
      <c r="O5" s="7044"/>
      <c r="P5" s="7046"/>
    </row>
    <row r="6" spans="1:16" ht="12.75" customHeight="1" x14ac:dyDescent="0.2">
      <c r="A6" s="7047" t="s">
        <v>2</v>
      </c>
      <c r="B6" s="7048"/>
      <c r="C6" s="7048"/>
      <c r="D6" s="7049"/>
      <c r="E6" s="7048"/>
      <c r="F6" s="7048"/>
      <c r="G6" s="7048"/>
      <c r="H6" s="7048"/>
      <c r="I6" s="7049"/>
      <c r="J6" s="7048"/>
      <c r="K6" s="7048"/>
      <c r="L6" s="7048"/>
      <c r="M6" s="7048"/>
      <c r="N6" s="7048"/>
      <c r="O6" s="7048"/>
      <c r="P6" s="7050"/>
    </row>
    <row r="7" spans="1:16" ht="12.75" customHeight="1" x14ac:dyDescent="0.2">
      <c r="A7" s="7051" t="s">
        <v>3</v>
      </c>
      <c r="B7" s="7052"/>
      <c r="C7" s="7052"/>
      <c r="D7" s="7053"/>
      <c r="E7" s="7052"/>
      <c r="F7" s="7052"/>
      <c r="G7" s="7052"/>
      <c r="H7" s="7052"/>
      <c r="I7" s="7053"/>
      <c r="J7" s="7052"/>
      <c r="K7" s="7052"/>
      <c r="L7" s="7052"/>
      <c r="M7" s="7052"/>
      <c r="N7" s="7052"/>
      <c r="O7" s="7052"/>
      <c r="P7" s="7054"/>
    </row>
    <row r="8" spans="1:16" ht="12.75" customHeight="1" x14ac:dyDescent="0.2">
      <c r="A8" s="7055" t="s">
        <v>4</v>
      </c>
      <c r="B8" s="7056"/>
      <c r="C8" s="7056"/>
      <c r="D8" s="7057"/>
      <c r="E8" s="7056"/>
      <c r="F8" s="7056"/>
      <c r="G8" s="7056"/>
      <c r="H8" s="7056"/>
      <c r="I8" s="7057"/>
      <c r="J8" s="7056"/>
      <c r="K8" s="7056"/>
      <c r="L8" s="7056"/>
      <c r="M8" s="7056"/>
      <c r="N8" s="7056"/>
      <c r="O8" s="7056"/>
      <c r="P8" s="7058"/>
    </row>
    <row r="9" spans="1:16" ht="12.75" customHeight="1" x14ac:dyDescent="0.2">
      <c r="A9" s="7059" t="s">
        <v>5</v>
      </c>
      <c r="B9" s="7060"/>
      <c r="C9" s="7060"/>
      <c r="D9" s="7061"/>
      <c r="E9" s="7060"/>
      <c r="F9" s="7060"/>
      <c r="G9" s="7060"/>
      <c r="H9" s="7060"/>
      <c r="I9" s="7061"/>
      <c r="J9" s="7060"/>
      <c r="K9" s="7060"/>
      <c r="L9" s="7060"/>
      <c r="M9" s="7060"/>
      <c r="N9" s="7060"/>
      <c r="O9" s="7060"/>
      <c r="P9" s="7062"/>
    </row>
    <row r="10" spans="1:16" ht="12.75" customHeight="1" x14ac:dyDescent="0.2">
      <c r="A10" s="7063" t="s">
        <v>6</v>
      </c>
      <c r="B10" s="7064"/>
      <c r="C10" s="7064"/>
      <c r="D10" s="7065"/>
      <c r="E10" s="7064"/>
      <c r="F10" s="7064"/>
      <c r="G10" s="7064"/>
      <c r="H10" s="7064"/>
      <c r="I10" s="7065"/>
      <c r="J10" s="7064"/>
      <c r="K10" s="7064"/>
      <c r="L10" s="7064"/>
      <c r="M10" s="7064"/>
      <c r="N10" s="7064"/>
      <c r="O10" s="7064"/>
      <c r="P10" s="7066"/>
    </row>
    <row r="11" spans="1:16" ht="12.75" customHeight="1" x14ac:dyDescent="0.2">
      <c r="A11" s="7067"/>
      <c r="B11" s="7068"/>
      <c r="C11" s="7068"/>
      <c r="D11" s="7069"/>
      <c r="E11" s="7068"/>
      <c r="F11" s="7068"/>
      <c r="G11" s="7070"/>
      <c r="H11" s="7068"/>
      <c r="I11" s="7069"/>
      <c r="J11" s="7068"/>
      <c r="K11" s="7068"/>
      <c r="L11" s="7068"/>
      <c r="M11" s="7068"/>
      <c r="N11" s="7068"/>
      <c r="O11" s="7068"/>
      <c r="P11" s="7071"/>
    </row>
    <row r="12" spans="1:16" ht="12.75" customHeight="1" x14ac:dyDescent="0.2">
      <c r="A12" s="7072" t="s">
        <v>85</v>
      </c>
      <c r="B12" s="7073"/>
      <c r="C12" s="7073"/>
      <c r="D12" s="7074"/>
      <c r="E12" s="7073" t="s">
        <v>8</v>
      </c>
      <c r="F12" s="7073"/>
      <c r="G12" s="7073"/>
      <c r="H12" s="7073"/>
      <c r="I12" s="7074"/>
      <c r="J12" s="7073"/>
      <c r="K12" s="7073"/>
      <c r="L12" s="7073"/>
      <c r="M12" s="7073"/>
      <c r="N12" s="7075" t="s">
        <v>86</v>
      </c>
      <c r="O12" s="7073"/>
      <c r="P12" s="7076"/>
    </row>
    <row r="13" spans="1:16" ht="12.75" customHeight="1" x14ac:dyDescent="0.2">
      <c r="A13" s="7077"/>
      <c r="B13" s="7078"/>
      <c r="C13" s="7078"/>
      <c r="D13" s="7079"/>
      <c r="E13" s="7078"/>
      <c r="F13" s="7078"/>
      <c r="G13" s="7078"/>
      <c r="H13" s="7078"/>
      <c r="I13" s="7079"/>
      <c r="J13" s="7078"/>
      <c r="K13" s="7078"/>
      <c r="L13" s="7078"/>
      <c r="M13" s="7078"/>
      <c r="N13" s="7078"/>
      <c r="O13" s="7078"/>
      <c r="P13" s="7080"/>
    </row>
    <row r="14" spans="1:16" ht="12.75" customHeight="1" x14ac:dyDescent="0.2">
      <c r="A14" s="7081" t="s">
        <v>10</v>
      </c>
      <c r="B14" s="7082"/>
      <c r="C14" s="7082"/>
      <c r="D14" s="7083"/>
      <c r="E14" s="7082"/>
      <c r="F14" s="7082"/>
      <c r="G14" s="7082"/>
      <c r="H14" s="7082"/>
      <c r="I14" s="7083"/>
      <c r="J14" s="7082"/>
      <c r="K14" s="7082"/>
      <c r="L14" s="7082"/>
      <c r="M14" s="7082"/>
      <c r="N14" s="7084"/>
      <c r="O14" s="7085"/>
      <c r="P14" s="7086"/>
    </row>
    <row r="15" spans="1:16" ht="12.75" customHeight="1" x14ac:dyDescent="0.2">
      <c r="A15" s="7087"/>
      <c r="B15" s="7088"/>
      <c r="C15" s="7088"/>
      <c r="D15" s="7089"/>
      <c r="E15" s="7088"/>
      <c r="F15" s="7088"/>
      <c r="G15" s="7088"/>
      <c r="H15" s="7088"/>
      <c r="I15" s="7089"/>
      <c r="J15" s="7088"/>
      <c r="K15" s="7088"/>
      <c r="L15" s="7088"/>
      <c r="M15" s="7088"/>
      <c r="N15" s="7090" t="s">
        <v>11</v>
      </c>
      <c r="O15" s="7091" t="s">
        <v>12</v>
      </c>
      <c r="P15" s="7092"/>
    </row>
    <row r="16" spans="1:16" ht="12.75" customHeight="1" x14ac:dyDescent="0.2">
      <c r="A16" s="7093" t="s">
        <v>13</v>
      </c>
      <c r="B16" s="7094"/>
      <c r="C16" s="7094"/>
      <c r="D16" s="7095"/>
      <c r="E16" s="7094"/>
      <c r="F16" s="7094"/>
      <c r="G16" s="7094"/>
      <c r="H16" s="7094"/>
      <c r="I16" s="7095"/>
      <c r="J16" s="7094"/>
      <c r="K16" s="7094"/>
      <c r="L16" s="7094"/>
      <c r="M16" s="7094"/>
      <c r="N16" s="7096"/>
      <c r="O16" s="7097"/>
      <c r="P16" s="7097"/>
    </row>
    <row r="17" spans="1:47" ht="12.75" customHeight="1" x14ac:dyDescent="0.2">
      <c r="A17" s="7098" t="s">
        <v>14</v>
      </c>
      <c r="B17" s="7099"/>
      <c r="C17" s="7099"/>
      <c r="D17" s="7100"/>
      <c r="E17" s="7099"/>
      <c r="F17" s="7099"/>
      <c r="G17" s="7099"/>
      <c r="H17" s="7099"/>
      <c r="I17" s="7100"/>
      <c r="J17" s="7099"/>
      <c r="K17" s="7099"/>
      <c r="L17" s="7099"/>
      <c r="M17" s="7099"/>
      <c r="N17" s="7101" t="s">
        <v>15</v>
      </c>
      <c r="O17" s="7102" t="s">
        <v>16</v>
      </c>
      <c r="P17" s="7103"/>
    </row>
    <row r="18" spans="1:47" ht="12.75" customHeight="1" x14ac:dyDescent="0.2">
      <c r="A18" s="7104"/>
      <c r="B18" s="7105"/>
      <c r="C18" s="7105"/>
      <c r="D18" s="7106"/>
      <c r="E18" s="7105"/>
      <c r="F18" s="7105"/>
      <c r="G18" s="7105"/>
      <c r="H18" s="7105"/>
      <c r="I18" s="7106"/>
      <c r="J18" s="7105"/>
      <c r="K18" s="7105"/>
      <c r="L18" s="7105"/>
      <c r="M18" s="7105"/>
      <c r="N18" s="7107"/>
      <c r="O18" s="7108"/>
      <c r="P18" s="7109" t="s">
        <v>8</v>
      </c>
    </row>
    <row r="19" spans="1:47" ht="12.75" customHeight="1" x14ac:dyDescent="0.2">
      <c r="A19" s="7110"/>
      <c r="B19" s="7111"/>
      <c r="C19" s="7111"/>
      <c r="D19" s="7112"/>
      <c r="E19" s="7111"/>
      <c r="F19" s="7111"/>
      <c r="G19" s="7111"/>
      <c r="H19" s="7111"/>
      <c r="I19" s="7112"/>
      <c r="J19" s="7111"/>
      <c r="K19" s="7113"/>
      <c r="L19" s="7111" t="s">
        <v>17</v>
      </c>
      <c r="M19" s="7111"/>
      <c r="N19" s="7114"/>
      <c r="O19" s="7115"/>
      <c r="P19" s="7116"/>
      <c r="AU19" s="7117"/>
    </row>
    <row r="20" spans="1:47" ht="12.75" customHeight="1" x14ac:dyDescent="0.2">
      <c r="A20" s="7118"/>
      <c r="B20" s="7119"/>
      <c r="C20" s="7119"/>
      <c r="D20" s="7120"/>
      <c r="E20" s="7119"/>
      <c r="F20" s="7119"/>
      <c r="G20" s="7119"/>
      <c r="H20" s="7119"/>
      <c r="I20" s="7120"/>
      <c r="J20" s="7119"/>
      <c r="K20" s="7119"/>
      <c r="L20" s="7119"/>
      <c r="M20" s="7119"/>
      <c r="N20" s="7121"/>
      <c r="O20" s="7122"/>
      <c r="P20" s="7123"/>
    </row>
    <row r="21" spans="1:47" ht="12.75" customHeight="1" x14ac:dyDescent="0.2">
      <c r="A21" s="7124"/>
      <c r="B21" s="7125"/>
      <c r="C21" s="7126"/>
      <c r="D21" s="7126"/>
      <c r="E21" s="7125"/>
      <c r="F21" s="7125"/>
      <c r="G21" s="7125"/>
      <c r="H21" s="7125" t="s">
        <v>8</v>
      </c>
      <c r="I21" s="7127"/>
      <c r="J21" s="7125"/>
      <c r="K21" s="7125"/>
      <c r="L21" s="7125"/>
      <c r="M21" s="7125"/>
      <c r="N21" s="7128"/>
      <c r="O21" s="7129"/>
      <c r="P21" s="7130"/>
    </row>
    <row r="22" spans="1:47" ht="12.75" customHeight="1" x14ac:dyDescent="0.2">
      <c r="A22" s="7131"/>
      <c r="B22" s="7132"/>
      <c r="C22" s="7132"/>
      <c r="D22" s="7133"/>
      <c r="E22" s="7132"/>
      <c r="F22" s="7132"/>
      <c r="G22" s="7132"/>
      <c r="H22" s="7132"/>
      <c r="I22" s="7133"/>
      <c r="J22" s="7132"/>
      <c r="K22" s="7132"/>
      <c r="L22" s="7132"/>
      <c r="M22" s="7132"/>
      <c r="N22" s="7132"/>
      <c r="O22" s="7132"/>
      <c r="P22" s="7134"/>
    </row>
    <row r="23" spans="1:47" ht="12.75" customHeight="1" x14ac:dyDescent="0.2">
      <c r="A23" s="7135" t="s">
        <v>18</v>
      </c>
      <c r="B23" s="7136"/>
      <c r="C23" s="7136"/>
      <c r="D23" s="7137"/>
      <c r="E23" s="7138" t="s">
        <v>19</v>
      </c>
      <c r="F23" s="7138"/>
      <c r="G23" s="7138"/>
      <c r="H23" s="7138"/>
      <c r="I23" s="7138"/>
      <c r="J23" s="7138"/>
      <c r="K23" s="7138"/>
      <c r="L23" s="7138"/>
      <c r="M23" s="7136"/>
      <c r="N23" s="7136"/>
      <c r="O23" s="7136"/>
      <c r="P23" s="7139"/>
    </row>
    <row r="24" spans="1:47" ht="15.75" x14ac:dyDescent="0.25">
      <c r="A24" s="7140"/>
      <c r="B24" s="7141"/>
      <c r="C24" s="7141"/>
      <c r="D24" s="7142"/>
      <c r="E24" s="7143" t="s">
        <v>20</v>
      </c>
      <c r="F24" s="7143"/>
      <c r="G24" s="7143"/>
      <c r="H24" s="7143"/>
      <c r="I24" s="7143"/>
      <c r="J24" s="7143"/>
      <c r="K24" s="7143"/>
      <c r="L24" s="7143"/>
      <c r="M24" s="7141"/>
      <c r="N24" s="7141"/>
      <c r="O24" s="7141"/>
      <c r="P24" s="7144"/>
    </row>
    <row r="25" spans="1:47" ht="12.75" customHeight="1" x14ac:dyDescent="0.2">
      <c r="A25" s="7145"/>
      <c r="B25" s="7146" t="s">
        <v>21</v>
      </c>
      <c r="C25" s="7147"/>
      <c r="D25" s="7147"/>
      <c r="E25" s="7147"/>
      <c r="F25" s="7147"/>
      <c r="G25" s="7147"/>
      <c r="H25" s="7147"/>
      <c r="I25" s="7147"/>
      <c r="J25" s="7147"/>
      <c r="K25" s="7147"/>
      <c r="L25" s="7147"/>
      <c r="M25" s="7147"/>
      <c r="N25" s="7147"/>
      <c r="O25" s="7148"/>
      <c r="P25" s="7149"/>
    </row>
    <row r="26" spans="1:47" ht="12.75" customHeight="1" x14ac:dyDescent="0.2">
      <c r="A26" s="7150" t="s">
        <v>22</v>
      </c>
      <c r="B26" s="7151" t="s">
        <v>23</v>
      </c>
      <c r="C26" s="7151"/>
      <c r="D26" s="7150" t="s">
        <v>24</v>
      </c>
      <c r="E26" s="7150" t="s">
        <v>25</v>
      </c>
      <c r="F26" s="7150" t="s">
        <v>22</v>
      </c>
      <c r="G26" s="7151" t="s">
        <v>23</v>
      </c>
      <c r="H26" s="7151"/>
      <c r="I26" s="7150" t="s">
        <v>24</v>
      </c>
      <c r="J26" s="7150" t="s">
        <v>25</v>
      </c>
      <c r="K26" s="7150" t="s">
        <v>22</v>
      </c>
      <c r="L26" s="7151" t="s">
        <v>23</v>
      </c>
      <c r="M26" s="7151"/>
      <c r="N26" s="7152" t="s">
        <v>24</v>
      </c>
      <c r="O26" s="7150" t="s">
        <v>25</v>
      </c>
      <c r="P26" s="7153"/>
    </row>
    <row r="27" spans="1:47" ht="12.75" customHeight="1" x14ac:dyDescent="0.2">
      <c r="A27" s="7154"/>
      <c r="B27" s="7155" t="s">
        <v>26</v>
      </c>
      <c r="C27" s="7155" t="s">
        <v>2</v>
      </c>
      <c r="D27" s="7154"/>
      <c r="E27" s="7154"/>
      <c r="F27" s="7154"/>
      <c r="G27" s="7155" t="s">
        <v>26</v>
      </c>
      <c r="H27" s="7155" t="s">
        <v>2</v>
      </c>
      <c r="I27" s="7154"/>
      <c r="J27" s="7154"/>
      <c r="K27" s="7154"/>
      <c r="L27" s="7155" t="s">
        <v>26</v>
      </c>
      <c r="M27" s="7155" t="s">
        <v>2</v>
      </c>
      <c r="N27" s="7156"/>
      <c r="O27" s="7154"/>
      <c r="P27" s="7157"/>
      <c r="Q27" s="37" t="s">
        <v>166</v>
      </c>
      <c r="R27" s="38"/>
      <c r="S27" t="s">
        <v>167</v>
      </c>
    </row>
    <row r="28" spans="1:47" ht="12.75" customHeight="1" x14ac:dyDescent="0.2">
      <c r="A28" s="7158">
        <v>1</v>
      </c>
      <c r="B28" s="7159">
        <v>0</v>
      </c>
      <c r="C28" s="7160">
        <v>0.15</v>
      </c>
      <c r="D28" s="7161">
        <v>16000</v>
      </c>
      <c r="E28" s="7162">
        <f t="shared" ref="E28:E59" si="0">D28*(100-2.62)/100</f>
        <v>15580.8</v>
      </c>
      <c r="F28" s="7163">
        <v>33</v>
      </c>
      <c r="G28" s="7164">
        <v>8</v>
      </c>
      <c r="H28" s="7164">
        <v>8.15</v>
      </c>
      <c r="I28" s="7161">
        <v>16000</v>
      </c>
      <c r="J28" s="7162">
        <f t="shared" ref="J28:J59" si="1">I28*(100-2.62)/100</f>
        <v>15580.8</v>
      </c>
      <c r="K28" s="7163">
        <v>65</v>
      </c>
      <c r="L28" s="7164">
        <v>16</v>
      </c>
      <c r="M28" s="7164">
        <v>16.149999999999999</v>
      </c>
      <c r="N28" s="7161">
        <v>16000</v>
      </c>
      <c r="O28" s="7162">
        <f t="shared" ref="O28:O59" si="2">N28*(100-2.62)/100</f>
        <v>15580.8</v>
      </c>
      <c r="P28" s="7165"/>
      <c r="Q28" s="9764">
        <v>0</v>
      </c>
      <c r="R28" s="10692">
        <v>0.15</v>
      </c>
      <c r="S28" s="12">
        <f>AVERAGE(D28:D31)</f>
        <v>16000</v>
      </c>
    </row>
    <row r="29" spans="1:47" ht="12.75" customHeight="1" x14ac:dyDescent="0.2">
      <c r="A29" s="7166">
        <v>2</v>
      </c>
      <c r="B29" s="7166">
        <v>0.15</v>
      </c>
      <c r="C29" s="7167">
        <v>0.3</v>
      </c>
      <c r="D29" s="7168">
        <v>16000</v>
      </c>
      <c r="E29" s="7169">
        <f t="shared" si="0"/>
        <v>15580.8</v>
      </c>
      <c r="F29" s="7170">
        <v>34</v>
      </c>
      <c r="G29" s="7171">
        <v>8.15</v>
      </c>
      <c r="H29" s="7171">
        <v>8.3000000000000007</v>
      </c>
      <c r="I29" s="7168">
        <v>16000</v>
      </c>
      <c r="J29" s="7169">
        <f t="shared" si="1"/>
        <v>15580.8</v>
      </c>
      <c r="K29" s="7170">
        <v>66</v>
      </c>
      <c r="L29" s="7171">
        <v>16.149999999999999</v>
      </c>
      <c r="M29" s="7171">
        <v>16.3</v>
      </c>
      <c r="N29" s="7168">
        <v>16000</v>
      </c>
      <c r="O29" s="7169">
        <f t="shared" si="2"/>
        <v>15580.8</v>
      </c>
      <c r="P29" s="7172"/>
      <c r="Q29" s="10696">
        <v>1</v>
      </c>
      <c r="R29" s="10692">
        <v>1.1499999999999999</v>
      </c>
      <c r="S29" s="12">
        <f>AVERAGE(D32:D35)</f>
        <v>16000</v>
      </c>
    </row>
    <row r="30" spans="1:47" ht="12.75" customHeight="1" x14ac:dyDescent="0.2">
      <c r="A30" s="7173">
        <v>3</v>
      </c>
      <c r="B30" s="7174">
        <v>0.3</v>
      </c>
      <c r="C30" s="7175">
        <v>0.45</v>
      </c>
      <c r="D30" s="7176">
        <v>16000</v>
      </c>
      <c r="E30" s="7177">
        <f t="shared" si="0"/>
        <v>15580.8</v>
      </c>
      <c r="F30" s="7178">
        <v>35</v>
      </c>
      <c r="G30" s="7179">
        <v>8.3000000000000007</v>
      </c>
      <c r="H30" s="7179">
        <v>8.4499999999999993</v>
      </c>
      <c r="I30" s="7176">
        <v>16000</v>
      </c>
      <c r="J30" s="7177">
        <f t="shared" si="1"/>
        <v>15580.8</v>
      </c>
      <c r="K30" s="7178">
        <v>67</v>
      </c>
      <c r="L30" s="7179">
        <v>16.3</v>
      </c>
      <c r="M30" s="7179">
        <v>16.45</v>
      </c>
      <c r="N30" s="7176">
        <v>16000</v>
      </c>
      <c r="O30" s="7177">
        <f t="shared" si="2"/>
        <v>15580.8</v>
      </c>
      <c r="P30" s="7180"/>
      <c r="Q30" s="10630">
        <v>2</v>
      </c>
      <c r="R30" s="10692">
        <v>2.15</v>
      </c>
      <c r="S30" s="12">
        <f>AVERAGE(D36:D39)</f>
        <v>16000</v>
      </c>
      <c r="V30" s="7181"/>
    </row>
    <row r="31" spans="1:47" ht="12.75" customHeight="1" x14ac:dyDescent="0.2">
      <c r="A31" s="7182">
        <v>4</v>
      </c>
      <c r="B31" s="7182">
        <v>0.45</v>
      </c>
      <c r="C31" s="7183">
        <v>1</v>
      </c>
      <c r="D31" s="7184">
        <v>16000</v>
      </c>
      <c r="E31" s="7185">
        <f t="shared" si="0"/>
        <v>15580.8</v>
      </c>
      <c r="F31" s="7186">
        <v>36</v>
      </c>
      <c r="G31" s="7183">
        <v>8.4499999999999993</v>
      </c>
      <c r="H31" s="7183">
        <v>9</v>
      </c>
      <c r="I31" s="7184">
        <v>16000</v>
      </c>
      <c r="J31" s="7185">
        <f t="shared" si="1"/>
        <v>15580.8</v>
      </c>
      <c r="K31" s="7186">
        <v>68</v>
      </c>
      <c r="L31" s="7183">
        <v>16.45</v>
      </c>
      <c r="M31" s="7183">
        <v>17</v>
      </c>
      <c r="N31" s="7184">
        <v>16000</v>
      </c>
      <c r="O31" s="7185">
        <f t="shared" si="2"/>
        <v>15580.8</v>
      </c>
      <c r="P31" s="7187"/>
      <c r="Q31" s="10630">
        <v>3</v>
      </c>
      <c r="R31" s="10631">
        <v>3.15</v>
      </c>
      <c r="S31" s="12">
        <f>AVERAGE(D40:D43)</f>
        <v>16000</v>
      </c>
    </row>
    <row r="32" spans="1:47" ht="12.75" customHeight="1" x14ac:dyDescent="0.2">
      <c r="A32" s="7188">
        <v>5</v>
      </c>
      <c r="B32" s="7189">
        <v>1</v>
      </c>
      <c r="C32" s="7190">
        <v>1.1499999999999999</v>
      </c>
      <c r="D32" s="7191">
        <v>16000</v>
      </c>
      <c r="E32" s="7192">
        <f t="shared" si="0"/>
        <v>15580.8</v>
      </c>
      <c r="F32" s="7193">
        <v>37</v>
      </c>
      <c r="G32" s="7189">
        <v>9</v>
      </c>
      <c r="H32" s="7189">
        <v>9.15</v>
      </c>
      <c r="I32" s="7191">
        <v>16000</v>
      </c>
      <c r="J32" s="7192">
        <f t="shared" si="1"/>
        <v>15580.8</v>
      </c>
      <c r="K32" s="7193">
        <v>69</v>
      </c>
      <c r="L32" s="7189">
        <v>17</v>
      </c>
      <c r="M32" s="7189">
        <v>17.149999999999999</v>
      </c>
      <c r="N32" s="7191">
        <v>16000</v>
      </c>
      <c r="O32" s="7192">
        <f t="shared" si="2"/>
        <v>15580.8</v>
      </c>
      <c r="P32" s="7194"/>
      <c r="Q32" s="10630">
        <v>4</v>
      </c>
      <c r="R32" s="10631">
        <v>4.1500000000000004</v>
      </c>
      <c r="S32" s="12">
        <f>AVERAGE(D44:D47)</f>
        <v>16000</v>
      </c>
      <c r="AQ32" s="7191"/>
    </row>
    <row r="33" spans="1:19" ht="12.75" customHeight="1" x14ac:dyDescent="0.2">
      <c r="A33" s="7195">
        <v>6</v>
      </c>
      <c r="B33" s="7196">
        <v>1.1499999999999999</v>
      </c>
      <c r="C33" s="7197">
        <v>1.3</v>
      </c>
      <c r="D33" s="7198">
        <v>16000</v>
      </c>
      <c r="E33" s="7199">
        <f t="shared" si="0"/>
        <v>15580.8</v>
      </c>
      <c r="F33" s="7200">
        <v>38</v>
      </c>
      <c r="G33" s="7197">
        <v>9.15</v>
      </c>
      <c r="H33" s="7197">
        <v>9.3000000000000007</v>
      </c>
      <c r="I33" s="7198">
        <v>16000</v>
      </c>
      <c r="J33" s="7199">
        <f t="shared" si="1"/>
        <v>15580.8</v>
      </c>
      <c r="K33" s="7200">
        <v>70</v>
      </c>
      <c r="L33" s="7197">
        <v>17.149999999999999</v>
      </c>
      <c r="M33" s="7197">
        <v>17.3</v>
      </c>
      <c r="N33" s="7198">
        <v>16000</v>
      </c>
      <c r="O33" s="7199">
        <f t="shared" si="2"/>
        <v>15580.8</v>
      </c>
      <c r="P33" s="7201"/>
      <c r="Q33" s="10696">
        <v>5</v>
      </c>
      <c r="R33" s="10631">
        <v>5.15</v>
      </c>
      <c r="S33" s="12">
        <f>AVERAGE(D48:D51)</f>
        <v>16000</v>
      </c>
    </row>
    <row r="34" spans="1:19" x14ac:dyDescent="0.2">
      <c r="A34" s="7202">
        <v>7</v>
      </c>
      <c r="B34" s="7203">
        <v>1.3</v>
      </c>
      <c r="C34" s="7204">
        <v>1.45</v>
      </c>
      <c r="D34" s="7205">
        <v>16000</v>
      </c>
      <c r="E34" s="7206">
        <f t="shared" si="0"/>
        <v>15580.8</v>
      </c>
      <c r="F34" s="7207">
        <v>39</v>
      </c>
      <c r="G34" s="7208">
        <v>9.3000000000000007</v>
      </c>
      <c r="H34" s="7208">
        <v>9.4499999999999993</v>
      </c>
      <c r="I34" s="7205">
        <v>16000</v>
      </c>
      <c r="J34" s="7206">
        <f t="shared" si="1"/>
        <v>15580.8</v>
      </c>
      <c r="K34" s="7207">
        <v>71</v>
      </c>
      <c r="L34" s="7208">
        <v>17.3</v>
      </c>
      <c r="M34" s="7208">
        <v>17.45</v>
      </c>
      <c r="N34" s="7205">
        <v>16000</v>
      </c>
      <c r="O34" s="7206">
        <f t="shared" si="2"/>
        <v>15580.8</v>
      </c>
      <c r="P34" s="7209"/>
      <c r="Q34" s="10696">
        <v>6</v>
      </c>
      <c r="R34" s="10631">
        <v>6.15</v>
      </c>
      <c r="S34" s="12">
        <f>AVERAGE(D52:D55)</f>
        <v>16000</v>
      </c>
    </row>
    <row r="35" spans="1:19" x14ac:dyDescent="0.2">
      <c r="A35" s="7210">
        <v>8</v>
      </c>
      <c r="B35" s="7210">
        <v>1.45</v>
      </c>
      <c r="C35" s="7211">
        <v>2</v>
      </c>
      <c r="D35" s="7212">
        <v>16000</v>
      </c>
      <c r="E35" s="7213">
        <f t="shared" si="0"/>
        <v>15580.8</v>
      </c>
      <c r="F35" s="7214">
        <v>40</v>
      </c>
      <c r="G35" s="7211">
        <v>9.4499999999999993</v>
      </c>
      <c r="H35" s="7211">
        <v>10</v>
      </c>
      <c r="I35" s="7212">
        <v>16000</v>
      </c>
      <c r="J35" s="7213">
        <f t="shared" si="1"/>
        <v>15580.8</v>
      </c>
      <c r="K35" s="7214">
        <v>72</v>
      </c>
      <c r="L35" s="7215">
        <v>17.45</v>
      </c>
      <c r="M35" s="7211">
        <v>18</v>
      </c>
      <c r="N35" s="7212">
        <v>16000</v>
      </c>
      <c r="O35" s="7213">
        <f t="shared" si="2"/>
        <v>15580.8</v>
      </c>
      <c r="P35" s="7216"/>
      <c r="Q35" s="10696">
        <v>7</v>
      </c>
      <c r="R35" s="10631">
        <v>7.15</v>
      </c>
      <c r="S35" s="12">
        <f>AVERAGE(D56:D59)</f>
        <v>16000</v>
      </c>
    </row>
    <row r="36" spans="1:19" x14ac:dyDescent="0.2">
      <c r="A36" s="7217">
        <v>9</v>
      </c>
      <c r="B36" s="7218">
        <v>2</v>
      </c>
      <c r="C36" s="7219">
        <v>2.15</v>
      </c>
      <c r="D36" s="7220">
        <v>16000</v>
      </c>
      <c r="E36" s="7221">
        <f t="shared" si="0"/>
        <v>15580.8</v>
      </c>
      <c r="F36" s="7222">
        <v>41</v>
      </c>
      <c r="G36" s="7223">
        <v>10</v>
      </c>
      <c r="H36" s="7224">
        <v>10.15</v>
      </c>
      <c r="I36" s="7220">
        <v>16000</v>
      </c>
      <c r="J36" s="7221">
        <f t="shared" si="1"/>
        <v>15580.8</v>
      </c>
      <c r="K36" s="7222">
        <v>73</v>
      </c>
      <c r="L36" s="7224">
        <v>18</v>
      </c>
      <c r="M36" s="7223">
        <v>18.149999999999999</v>
      </c>
      <c r="N36" s="7220">
        <v>16000</v>
      </c>
      <c r="O36" s="7221">
        <f t="shared" si="2"/>
        <v>15580.8</v>
      </c>
      <c r="P36" s="7225"/>
      <c r="Q36" s="10696">
        <v>8</v>
      </c>
      <c r="R36" s="10696">
        <v>8.15</v>
      </c>
      <c r="S36" s="12">
        <f>AVERAGE(I28:I31)</f>
        <v>16000</v>
      </c>
    </row>
    <row r="37" spans="1:19" x14ac:dyDescent="0.2">
      <c r="A37" s="7226">
        <v>10</v>
      </c>
      <c r="B37" s="7226">
        <v>2.15</v>
      </c>
      <c r="C37" s="7227">
        <v>2.2999999999999998</v>
      </c>
      <c r="D37" s="7228">
        <v>16000</v>
      </c>
      <c r="E37" s="7229">
        <f t="shared" si="0"/>
        <v>15580.8</v>
      </c>
      <c r="F37" s="7230">
        <v>42</v>
      </c>
      <c r="G37" s="7227">
        <v>10.15</v>
      </c>
      <c r="H37" s="7231">
        <v>10.3</v>
      </c>
      <c r="I37" s="7228">
        <v>16000</v>
      </c>
      <c r="J37" s="7229">
        <f t="shared" si="1"/>
        <v>15580.8</v>
      </c>
      <c r="K37" s="7230">
        <v>74</v>
      </c>
      <c r="L37" s="7231">
        <v>18.149999999999999</v>
      </c>
      <c r="M37" s="7227">
        <v>18.3</v>
      </c>
      <c r="N37" s="7228">
        <v>16000</v>
      </c>
      <c r="O37" s="7229">
        <f t="shared" si="2"/>
        <v>15580.8</v>
      </c>
      <c r="P37" s="7232"/>
      <c r="Q37" s="10696">
        <v>9</v>
      </c>
      <c r="R37" s="10696">
        <v>9.15</v>
      </c>
      <c r="S37" s="12">
        <f>AVERAGE(I32:I35)</f>
        <v>16000</v>
      </c>
    </row>
    <row r="38" spans="1:19" x14ac:dyDescent="0.2">
      <c r="A38" s="7233">
        <v>11</v>
      </c>
      <c r="B38" s="7234">
        <v>2.2999999999999998</v>
      </c>
      <c r="C38" s="7235">
        <v>2.4500000000000002</v>
      </c>
      <c r="D38" s="7236">
        <v>16000</v>
      </c>
      <c r="E38" s="7237">
        <f t="shared" si="0"/>
        <v>15580.8</v>
      </c>
      <c r="F38" s="7238">
        <v>43</v>
      </c>
      <c r="G38" s="7239">
        <v>10.3</v>
      </c>
      <c r="H38" s="7240">
        <v>10.45</v>
      </c>
      <c r="I38" s="7236">
        <v>16000</v>
      </c>
      <c r="J38" s="7237">
        <f t="shared" si="1"/>
        <v>15580.8</v>
      </c>
      <c r="K38" s="7238">
        <v>75</v>
      </c>
      <c r="L38" s="7240">
        <v>18.3</v>
      </c>
      <c r="M38" s="7239">
        <v>18.45</v>
      </c>
      <c r="N38" s="7236">
        <v>16000</v>
      </c>
      <c r="O38" s="7237">
        <f t="shared" si="2"/>
        <v>15580.8</v>
      </c>
      <c r="P38" s="7241"/>
      <c r="Q38" s="10696">
        <v>10</v>
      </c>
      <c r="R38" s="10693">
        <v>10.15</v>
      </c>
      <c r="S38" s="12">
        <f>AVERAGE(I36:I39)</f>
        <v>16000</v>
      </c>
    </row>
    <row r="39" spans="1:19" x14ac:dyDescent="0.2">
      <c r="A39" s="7242">
        <v>12</v>
      </c>
      <c r="B39" s="7242">
        <v>2.4500000000000002</v>
      </c>
      <c r="C39" s="7243">
        <v>3</v>
      </c>
      <c r="D39" s="7244">
        <v>16000</v>
      </c>
      <c r="E39" s="7245">
        <f t="shared" si="0"/>
        <v>15580.8</v>
      </c>
      <c r="F39" s="7246">
        <v>44</v>
      </c>
      <c r="G39" s="7243">
        <v>10.45</v>
      </c>
      <c r="H39" s="7247">
        <v>11</v>
      </c>
      <c r="I39" s="7244">
        <v>16000</v>
      </c>
      <c r="J39" s="7245">
        <f t="shared" si="1"/>
        <v>15580.8</v>
      </c>
      <c r="K39" s="7246">
        <v>76</v>
      </c>
      <c r="L39" s="7247">
        <v>18.45</v>
      </c>
      <c r="M39" s="7243">
        <v>19</v>
      </c>
      <c r="N39" s="7244">
        <v>16000</v>
      </c>
      <c r="O39" s="7245">
        <f t="shared" si="2"/>
        <v>15580.8</v>
      </c>
      <c r="P39" s="7248"/>
      <c r="Q39" s="10696">
        <v>11</v>
      </c>
      <c r="R39" s="10693">
        <v>11.15</v>
      </c>
      <c r="S39" s="12">
        <f>AVERAGE(I40:I43)</f>
        <v>16000</v>
      </c>
    </row>
    <row r="40" spans="1:19" x14ac:dyDescent="0.2">
      <c r="A40" s="7249">
        <v>13</v>
      </c>
      <c r="B40" s="7250">
        <v>3</v>
      </c>
      <c r="C40" s="7251">
        <v>3.15</v>
      </c>
      <c r="D40" s="7252">
        <v>16000</v>
      </c>
      <c r="E40" s="7253">
        <f t="shared" si="0"/>
        <v>15580.8</v>
      </c>
      <c r="F40" s="7254">
        <v>45</v>
      </c>
      <c r="G40" s="7255">
        <v>11</v>
      </c>
      <c r="H40" s="7256">
        <v>11.15</v>
      </c>
      <c r="I40" s="7252">
        <v>16000</v>
      </c>
      <c r="J40" s="7253">
        <f t="shared" si="1"/>
        <v>15580.8</v>
      </c>
      <c r="K40" s="7254">
        <v>77</v>
      </c>
      <c r="L40" s="7256">
        <v>19</v>
      </c>
      <c r="M40" s="7255">
        <v>19.149999999999999</v>
      </c>
      <c r="N40" s="7252">
        <v>16000</v>
      </c>
      <c r="O40" s="7253">
        <f t="shared" si="2"/>
        <v>15580.8</v>
      </c>
      <c r="P40" s="7257"/>
      <c r="Q40" s="10696">
        <v>12</v>
      </c>
      <c r="R40" s="10693">
        <v>12.15</v>
      </c>
      <c r="S40" s="12">
        <f>AVERAGE(I44:I47)</f>
        <v>16000</v>
      </c>
    </row>
    <row r="41" spans="1:19" x14ac:dyDescent="0.2">
      <c r="A41" s="7258">
        <v>14</v>
      </c>
      <c r="B41" s="7258">
        <v>3.15</v>
      </c>
      <c r="C41" s="7259">
        <v>3.3</v>
      </c>
      <c r="D41" s="7260">
        <v>16000</v>
      </c>
      <c r="E41" s="7261">
        <f t="shared" si="0"/>
        <v>15580.8</v>
      </c>
      <c r="F41" s="7262">
        <v>46</v>
      </c>
      <c r="G41" s="7263">
        <v>11.15</v>
      </c>
      <c r="H41" s="7259">
        <v>11.3</v>
      </c>
      <c r="I41" s="7260">
        <v>16000</v>
      </c>
      <c r="J41" s="7261">
        <f t="shared" si="1"/>
        <v>15580.8</v>
      </c>
      <c r="K41" s="7262">
        <v>78</v>
      </c>
      <c r="L41" s="7259">
        <v>19.149999999999999</v>
      </c>
      <c r="M41" s="7263">
        <v>19.3</v>
      </c>
      <c r="N41" s="7260">
        <v>16000</v>
      </c>
      <c r="O41" s="7261">
        <f t="shared" si="2"/>
        <v>15580.8</v>
      </c>
      <c r="P41" s="7264"/>
      <c r="Q41" s="10696">
        <v>13</v>
      </c>
      <c r="R41" s="10693">
        <v>13.15</v>
      </c>
      <c r="S41" s="12">
        <f>AVERAGE(I48:I51)</f>
        <v>16000</v>
      </c>
    </row>
    <row r="42" spans="1:19" x14ac:dyDescent="0.2">
      <c r="A42" s="7265">
        <v>15</v>
      </c>
      <c r="B42" s="7266">
        <v>3.3</v>
      </c>
      <c r="C42" s="7267">
        <v>3.45</v>
      </c>
      <c r="D42" s="7268">
        <v>16000</v>
      </c>
      <c r="E42" s="7269">
        <f t="shared" si="0"/>
        <v>15580.8</v>
      </c>
      <c r="F42" s="7270">
        <v>47</v>
      </c>
      <c r="G42" s="7271">
        <v>11.3</v>
      </c>
      <c r="H42" s="7272">
        <v>11.45</v>
      </c>
      <c r="I42" s="7268">
        <v>16000</v>
      </c>
      <c r="J42" s="7269">
        <f t="shared" si="1"/>
        <v>15580.8</v>
      </c>
      <c r="K42" s="7270">
        <v>79</v>
      </c>
      <c r="L42" s="7272">
        <v>19.3</v>
      </c>
      <c r="M42" s="7271">
        <v>19.45</v>
      </c>
      <c r="N42" s="7268">
        <v>16000</v>
      </c>
      <c r="O42" s="7269">
        <f t="shared" si="2"/>
        <v>15580.8</v>
      </c>
      <c r="P42" s="7273"/>
      <c r="Q42" s="10696">
        <v>14</v>
      </c>
      <c r="R42" s="10693">
        <v>14.15</v>
      </c>
      <c r="S42" s="12">
        <f>AVERAGE(I52:I55)</f>
        <v>16000</v>
      </c>
    </row>
    <row r="43" spans="1:19" x14ac:dyDescent="0.2">
      <c r="A43" s="7274">
        <v>16</v>
      </c>
      <c r="B43" s="7274">
        <v>3.45</v>
      </c>
      <c r="C43" s="7275">
        <v>4</v>
      </c>
      <c r="D43" s="7276">
        <v>16000</v>
      </c>
      <c r="E43" s="7277">
        <f t="shared" si="0"/>
        <v>15580.8</v>
      </c>
      <c r="F43" s="7278">
        <v>48</v>
      </c>
      <c r="G43" s="7279">
        <v>11.45</v>
      </c>
      <c r="H43" s="7275">
        <v>12</v>
      </c>
      <c r="I43" s="7276">
        <v>16000</v>
      </c>
      <c r="J43" s="7277">
        <f t="shared" si="1"/>
        <v>15580.8</v>
      </c>
      <c r="K43" s="7278">
        <v>80</v>
      </c>
      <c r="L43" s="7275">
        <v>19.45</v>
      </c>
      <c r="M43" s="7275">
        <v>20</v>
      </c>
      <c r="N43" s="7276">
        <v>16000</v>
      </c>
      <c r="O43" s="7277">
        <f t="shared" si="2"/>
        <v>15580.8</v>
      </c>
      <c r="P43" s="7280"/>
      <c r="Q43" s="10696">
        <v>15</v>
      </c>
      <c r="R43" s="10696">
        <v>15.15</v>
      </c>
      <c r="S43" s="12">
        <f>AVERAGE(I56:I59)</f>
        <v>16000</v>
      </c>
    </row>
    <row r="44" spans="1:19" x14ac:dyDescent="0.2">
      <c r="A44" s="7281">
        <v>17</v>
      </c>
      <c r="B44" s="7282">
        <v>4</v>
      </c>
      <c r="C44" s="7283">
        <v>4.1500000000000004</v>
      </c>
      <c r="D44" s="7284">
        <v>16000</v>
      </c>
      <c r="E44" s="7285">
        <f t="shared" si="0"/>
        <v>15580.8</v>
      </c>
      <c r="F44" s="7286">
        <v>49</v>
      </c>
      <c r="G44" s="7287">
        <v>12</v>
      </c>
      <c r="H44" s="7288">
        <v>12.15</v>
      </c>
      <c r="I44" s="7284">
        <v>16000</v>
      </c>
      <c r="J44" s="7285">
        <f t="shared" si="1"/>
        <v>15580.8</v>
      </c>
      <c r="K44" s="7286">
        <v>81</v>
      </c>
      <c r="L44" s="7288">
        <v>20</v>
      </c>
      <c r="M44" s="7287">
        <v>20.149999999999999</v>
      </c>
      <c r="N44" s="7284">
        <v>16000</v>
      </c>
      <c r="O44" s="7285">
        <f t="shared" si="2"/>
        <v>15580.8</v>
      </c>
      <c r="P44" s="7289"/>
      <c r="Q44" s="10696">
        <v>16</v>
      </c>
      <c r="R44" s="10696">
        <v>16.149999999999999</v>
      </c>
      <c r="S44" s="12">
        <f>AVERAGE(N28:N31)</f>
        <v>16000</v>
      </c>
    </row>
    <row r="45" spans="1:19" x14ac:dyDescent="0.2">
      <c r="A45" s="7290">
        <v>18</v>
      </c>
      <c r="B45" s="7290">
        <v>4.1500000000000004</v>
      </c>
      <c r="C45" s="7291">
        <v>4.3</v>
      </c>
      <c r="D45" s="7292">
        <v>16000</v>
      </c>
      <c r="E45" s="7293">
        <f t="shared" si="0"/>
        <v>15580.8</v>
      </c>
      <c r="F45" s="7294">
        <v>50</v>
      </c>
      <c r="G45" s="7295">
        <v>12.15</v>
      </c>
      <c r="H45" s="7291">
        <v>12.3</v>
      </c>
      <c r="I45" s="7292">
        <v>16000</v>
      </c>
      <c r="J45" s="7293">
        <f t="shared" si="1"/>
        <v>15580.8</v>
      </c>
      <c r="K45" s="7294">
        <v>82</v>
      </c>
      <c r="L45" s="7291">
        <v>20.149999999999999</v>
      </c>
      <c r="M45" s="7295">
        <v>20.3</v>
      </c>
      <c r="N45" s="7292">
        <v>16000</v>
      </c>
      <c r="O45" s="7293">
        <f t="shared" si="2"/>
        <v>15580.8</v>
      </c>
      <c r="P45" s="7296"/>
      <c r="Q45" s="10696">
        <v>17</v>
      </c>
      <c r="R45" s="10696">
        <v>17.149999999999999</v>
      </c>
      <c r="S45" s="12">
        <f>AVERAGE(N32:N35)</f>
        <v>16000</v>
      </c>
    </row>
    <row r="46" spans="1:19" x14ac:dyDescent="0.2">
      <c r="A46" s="7297">
        <v>19</v>
      </c>
      <c r="B46" s="7298">
        <v>4.3</v>
      </c>
      <c r="C46" s="7299">
        <v>4.45</v>
      </c>
      <c r="D46" s="7300">
        <v>16000</v>
      </c>
      <c r="E46" s="7301">
        <f t="shared" si="0"/>
        <v>15580.8</v>
      </c>
      <c r="F46" s="7302">
        <v>51</v>
      </c>
      <c r="G46" s="7303">
        <v>12.3</v>
      </c>
      <c r="H46" s="7304">
        <v>12.45</v>
      </c>
      <c r="I46" s="7300">
        <v>16000</v>
      </c>
      <c r="J46" s="7301">
        <f t="shared" si="1"/>
        <v>15580.8</v>
      </c>
      <c r="K46" s="7302">
        <v>83</v>
      </c>
      <c r="L46" s="7304">
        <v>20.3</v>
      </c>
      <c r="M46" s="7303">
        <v>20.45</v>
      </c>
      <c r="N46" s="7300">
        <v>16000</v>
      </c>
      <c r="O46" s="7301">
        <f t="shared" si="2"/>
        <v>15580.8</v>
      </c>
      <c r="P46" s="7305"/>
      <c r="Q46" s="10693">
        <v>18</v>
      </c>
      <c r="R46" s="10696">
        <v>18.149999999999999</v>
      </c>
      <c r="S46" s="12">
        <f>AVERAGE(N36:N39)</f>
        <v>16000</v>
      </c>
    </row>
    <row r="47" spans="1:19" x14ac:dyDescent="0.2">
      <c r="A47" s="7306">
        <v>20</v>
      </c>
      <c r="B47" s="7306">
        <v>4.45</v>
      </c>
      <c r="C47" s="7307">
        <v>5</v>
      </c>
      <c r="D47" s="7308">
        <v>16000</v>
      </c>
      <c r="E47" s="7309">
        <f t="shared" si="0"/>
        <v>15580.8</v>
      </c>
      <c r="F47" s="7310">
        <v>52</v>
      </c>
      <c r="G47" s="7311">
        <v>12.45</v>
      </c>
      <c r="H47" s="7307">
        <v>13</v>
      </c>
      <c r="I47" s="7308">
        <v>16000</v>
      </c>
      <c r="J47" s="7309">
        <f t="shared" si="1"/>
        <v>15580.8</v>
      </c>
      <c r="K47" s="7310">
        <v>84</v>
      </c>
      <c r="L47" s="7307">
        <v>20.45</v>
      </c>
      <c r="M47" s="7311">
        <v>21</v>
      </c>
      <c r="N47" s="7308">
        <v>16000</v>
      </c>
      <c r="O47" s="7309">
        <f t="shared" si="2"/>
        <v>15580.8</v>
      </c>
      <c r="P47" s="7312"/>
      <c r="Q47" s="10693">
        <v>19</v>
      </c>
      <c r="R47" s="10696">
        <v>19.149999999999999</v>
      </c>
      <c r="S47" s="12">
        <f>AVERAGE(N40:N43)</f>
        <v>16000</v>
      </c>
    </row>
    <row r="48" spans="1:19" x14ac:dyDescent="0.2">
      <c r="A48" s="7313">
        <v>21</v>
      </c>
      <c r="B48" s="7314">
        <v>5</v>
      </c>
      <c r="C48" s="7315">
        <v>5.15</v>
      </c>
      <c r="D48" s="7316">
        <v>16000</v>
      </c>
      <c r="E48" s="7317">
        <f t="shared" si="0"/>
        <v>15580.8</v>
      </c>
      <c r="F48" s="7318">
        <v>53</v>
      </c>
      <c r="G48" s="7314">
        <v>13</v>
      </c>
      <c r="H48" s="7319">
        <v>13.15</v>
      </c>
      <c r="I48" s="7316">
        <v>16000</v>
      </c>
      <c r="J48" s="7317">
        <f t="shared" si="1"/>
        <v>15580.8</v>
      </c>
      <c r="K48" s="7318">
        <v>85</v>
      </c>
      <c r="L48" s="7319">
        <v>21</v>
      </c>
      <c r="M48" s="7314">
        <v>21.15</v>
      </c>
      <c r="N48" s="7316">
        <v>16000</v>
      </c>
      <c r="O48" s="7317">
        <f t="shared" si="2"/>
        <v>15580.8</v>
      </c>
      <c r="P48" s="7320"/>
      <c r="Q48" s="10693">
        <v>20</v>
      </c>
      <c r="R48" s="10696">
        <v>20.149999999999999</v>
      </c>
      <c r="S48" s="12">
        <f>AVERAGE(N44:N47)</f>
        <v>16000</v>
      </c>
    </row>
    <row r="49" spans="1:19" x14ac:dyDescent="0.2">
      <c r="A49" s="7321">
        <v>22</v>
      </c>
      <c r="B49" s="7322">
        <v>5.15</v>
      </c>
      <c r="C49" s="7323">
        <v>5.3</v>
      </c>
      <c r="D49" s="7324">
        <v>16000</v>
      </c>
      <c r="E49" s="7325">
        <f t="shared" si="0"/>
        <v>15580.8</v>
      </c>
      <c r="F49" s="7326">
        <v>54</v>
      </c>
      <c r="G49" s="7327">
        <v>13.15</v>
      </c>
      <c r="H49" s="7323">
        <v>13.3</v>
      </c>
      <c r="I49" s="7324">
        <v>16000</v>
      </c>
      <c r="J49" s="7325">
        <f t="shared" si="1"/>
        <v>15580.8</v>
      </c>
      <c r="K49" s="7326">
        <v>86</v>
      </c>
      <c r="L49" s="7323">
        <v>21.15</v>
      </c>
      <c r="M49" s="7327">
        <v>21.3</v>
      </c>
      <c r="N49" s="7324">
        <v>16000</v>
      </c>
      <c r="O49" s="7325">
        <f t="shared" si="2"/>
        <v>15580.8</v>
      </c>
      <c r="P49" s="7328"/>
      <c r="Q49" s="10693">
        <v>21</v>
      </c>
      <c r="R49" s="10696">
        <v>21.15</v>
      </c>
      <c r="S49" s="12">
        <f>AVERAGE(N48:N51)</f>
        <v>16000</v>
      </c>
    </row>
    <row r="50" spans="1:19" x14ac:dyDescent="0.2">
      <c r="A50" s="7329">
        <v>23</v>
      </c>
      <c r="B50" s="7330">
        <v>5.3</v>
      </c>
      <c r="C50" s="7331">
        <v>5.45</v>
      </c>
      <c r="D50" s="7332">
        <v>16000</v>
      </c>
      <c r="E50" s="7333">
        <f t="shared" si="0"/>
        <v>15580.8</v>
      </c>
      <c r="F50" s="7334">
        <v>55</v>
      </c>
      <c r="G50" s="7330">
        <v>13.3</v>
      </c>
      <c r="H50" s="7335">
        <v>13.45</v>
      </c>
      <c r="I50" s="7332">
        <v>16000</v>
      </c>
      <c r="J50" s="7333">
        <f t="shared" si="1"/>
        <v>15580.8</v>
      </c>
      <c r="K50" s="7334">
        <v>87</v>
      </c>
      <c r="L50" s="7335">
        <v>21.3</v>
      </c>
      <c r="M50" s="7330">
        <v>21.45</v>
      </c>
      <c r="N50" s="7332">
        <v>16000</v>
      </c>
      <c r="O50" s="7333">
        <f t="shared" si="2"/>
        <v>15580.8</v>
      </c>
      <c r="P50" s="7336"/>
      <c r="Q50" s="10693">
        <v>22</v>
      </c>
      <c r="R50" s="10696">
        <v>22.15</v>
      </c>
      <c r="S50" s="12">
        <f>AVERAGE(N52:N55)</f>
        <v>16000</v>
      </c>
    </row>
    <row r="51" spans="1:19" x14ac:dyDescent="0.2">
      <c r="A51" s="7337">
        <v>24</v>
      </c>
      <c r="B51" s="7338">
        <v>5.45</v>
      </c>
      <c r="C51" s="7339">
        <v>6</v>
      </c>
      <c r="D51" s="7340">
        <v>16000</v>
      </c>
      <c r="E51" s="7341">
        <f t="shared" si="0"/>
        <v>15580.8</v>
      </c>
      <c r="F51" s="7342">
        <v>56</v>
      </c>
      <c r="G51" s="7343">
        <v>13.45</v>
      </c>
      <c r="H51" s="7339">
        <v>14</v>
      </c>
      <c r="I51" s="7340">
        <v>16000</v>
      </c>
      <c r="J51" s="7341">
        <f t="shared" si="1"/>
        <v>15580.8</v>
      </c>
      <c r="K51" s="7342">
        <v>88</v>
      </c>
      <c r="L51" s="7339">
        <v>21.45</v>
      </c>
      <c r="M51" s="7343">
        <v>22</v>
      </c>
      <c r="N51" s="7340">
        <v>16000</v>
      </c>
      <c r="O51" s="7341">
        <f t="shared" si="2"/>
        <v>15580.8</v>
      </c>
      <c r="P51" s="7344"/>
      <c r="Q51" s="10693">
        <v>23</v>
      </c>
      <c r="R51" s="10696">
        <v>23.15</v>
      </c>
      <c r="S51" s="12">
        <f>AVERAGE(N56:N59)</f>
        <v>16000</v>
      </c>
    </row>
    <row r="52" spans="1:19" x14ac:dyDescent="0.2">
      <c r="A52" s="7345">
        <v>25</v>
      </c>
      <c r="B52" s="7346">
        <v>6</v>
      </c>
      <c r="C52" s="7347">
        <v>6.15</v>
      </c>
      <c r="D52" s="7348">
        <v>16000</v>
      </c>
      <c r="E52" s="7349">
        <f t="shared" si="0"/>
        <v>15580.8</v>
      </c>
      <c r="F52" s="7350">
        <v>57</v>
      </c>
      <c r="G52" s="7346">
        <v>14</v>
      </c>
      <c r="H52" s="7351">
        <v>14.15</v>
      </c>
      <c r="I52" s="7348">
        <v>16000</v>
      </c>
      <c r="J52" s="7349">
        <f t="shared" si="1"/>
        <v>15580.8</v>
      </c>
      <c r="K52" s="7350">
        <v>89</v>
      </c>
      <c r="L52" s="7351">
        <v>22</v>
      </c>
      <c r="M52" s="7346">
        <v>22.15</v>
      </c>
      <c r="N52" s="7348">
        <v>16000</v>
      </c>
      <c r="O52" s="7349">
        <f t="shared" si="2"/>
        <v>15580.8</v>
      </c>
      <c r="P52" s="7352"/>
      <c r="Q52" t="s">
        <v>168</v>
      </c>
      <c r="S52" s="12">
        <f>AVERAGE(S28:S51)</f>
        <v>16000</v>
      </c>
    </row>
    <row r="53" spans="1:19" x14ac:dyDescent="0.2">
      <c r="A53" s="7353">
        <v>26</v>
      </c>
      <c r="B53" s="7354">
        <v>6.15</v>
      </c>
      <c r="C53" s="7355">
        <v>6.3</v>
      </c>
      <c r="D53" s="7356">
        <v>16000</v>
      </c>
      <c r="E53" s="7357">
        <f t="shared" si="0"/>
        <v>15580.8</v>
      </c>
      <c r="F53" s="7358">
        <v>58</v>
      </c>
      <c r="G53" s="7359">
        <v>14.15</v>
      </c>
      <c r="H53" s="7355">
        <v>14.3</v>
      </c>
      <c r="I53" s="7356">
        <v>16000</v>
      </c>
      <c r="J53" s="7357">
        <f t="shared" si="1"/>
        <v>15580.8</v>
      </c>
      <c r="K53" s="7358">
        <v>90</v>
      </c>
      <c r="L53" s="7355">
        <v>22.15</v>
      </c>
      <c r="M53" s="7359">
        <v>22.3</v>
      </c>
      <c r="N53" s="7356">
        <v>16000</v>
      </c>
      <c r="O53" s="7357">
        <f t="shared" si="2"/>
        <v>15580.8</v>
      </c>
      <c r="P53" s="7360"/>
    </row>
    <row r="54" spans="1:19" x14ac:dyDescent="0.2">
      <c r="A54" s="7361">
        <v>27</v>
      </c>
      <c r="B54" s="7362">
        <v>6.3</v>
      </c>
      <c r="C54" s="7363">
        <v>6.45</v>
      </c>
      <c r="D54" s="7364">
        <v>16000</v>
      </c>
      <c r="E54" s="7365">
        <f t="shared" si="0"/>
        <v>15580.8</v>
      </c>
      <c r="F54" s="7366">
        <v>59</v>
      </c>
      <c r="G54" s="7362">
        <v>14.3</v>
      </c>
      <c r="H54" s="7367">
        <v>14.45</v>
      </c>
      <c r="I54" s="7364">
        <v>16000</v>
      </c>
      <c r="J54" s="7365">
        <f t="shared" si="1"/>
        <v>15580.8</v>
      </c>
      <c r="K54" s="7366">
        <v>91</v>
      </c>
      <c r="L54" s="7367">
        <v>22.3</v>
      </c>
      <c r="M54" s="7362">
        <v>22.45</v>
      </c>
      <c r="N54" s="7364">
        <v>16000</v>
      </c>
      <c r="O54" s="7365">
        <f t="shared" si="2"/>
        <v>15580.8</v>
      </c>
      <c r="P54" s="7368"/>
    </row>
    <row r="55" spans="1:19" x14ac:dyDescent="0.2">
      <c r="A55" s="7369">
        <v>28</v>
      </c>
      <c r="B55" s="7370">
        <v>6.45</v>
      </c>
      <c r="C55" s="7371">
        <v>7</v>
      </c>
      <c r="D55" s="7372">
        <v>16000</v>
      </c>
      <c r="E55" s="7373">
        <f t="shared" si="0"/>
        <v>15580.8</v>
      </c>
      <c r="F55" s="7374">
        <v>60</v>
      </c>
      <c r="G55" s="7375">
        <v>14.45</v>
      </c>
      <c r="H55" s="7375">
        <v>15</v>
      </c>
      <c r="I55" s="7372">
        <v>16000</v>
      </c>
      <c r="J55" s="7373">
        <f t="shared" si="1"/>
        <v>15580.8</v>
      </c>
      <c r="K55" s="7374">
        <v>92</v>
      </c>
      <c r="L55" s="7371">
        <v>22.45</v>
      </c>
      <c r="M55" s="7375">
        <v>23</v>
      </c>
      <c r="N55" s="7372">
        <v>16000</v>
      </c>
      <c r="O55" s="7373">
        <f t="shared" si="2"/>
        <v>15580.8</v>
      </c>
      <c r="P55" s="7376"/>
    </row>
    <row r="56" spans="1:19" x14ac:dyDescent="0.2">
      <c r="A56" s="7377">
        <v>29</v>
      </c>
      <c r="B56" s="7378">
        <v>7</v>
      </c>
      <c r="C56" s="7379">
        <v>7.15</v>
      </c>
      <c r="D56" s="7380">
        <v>16000</v>
      </c>
      <c r="E56" s="7381">
        <f t="shared" si="0"/>
        <v>15580.8</v>
      </c>
      <c r="F56" s="7382">
        <v>61</v>
      </c>
      <c r="G56" s="7378">
        <v>15</v>
      </c>
      <c r="H56" s="7378">
        <v>15.15</v>
      </c>
      <c r="I56" s="7380">
        <v>16000</v>
      </c>
      <c r="J56" s="7381">
        <f t="shared" si="1"/>
        <v>15580.8</v>
      </c>
      <c r="K56" s="7382">
        <v>93</v>
      </c>
      <c r="L56" s="7383">
        <v>23</v>
      </c>
      <c r="M56" s="7378">
        <v>23.15</v>
      </c>
      <c r="N56" s="7380">
        <v>16000</v>
      </c>
      <c r="O56" s="7381">
        <f t="shared" si="2"/>
        <v>15580.8</v>
      </c>
      <c r="P56" s="7384"/>
    </row>
    <row r="57" spans="1:19" x14ac:dyDescent="0.2">
      <c r="A57" s="7385">
        <v>30</v>
      </c>
      <c r="B57" s="7386">
        <v>7.15</v>
      </c>
      <c r="C57" s="7387">
        <v>7.3</v>
      </c>
      <c r="D57" s="7388">
        <v>16000</v>
      </c>
      <c r="E57" s="7389">
        <f t="shared" si="0"/>
        <v>15580.8</v>
      </c>
      <c r="F57" s="7390">
        <v>62</v>
      </c>
      <c r="G57" s="7391">
        <v>15.15</v>
      </c>
      <c r="H57" s="7391">
        <v>15.3</v>
      </c>
      <c r="I57" s="7388">
        <v>16000</v>
      </c>
      <c r="J57" s="7389">
        <f t="shared" si="1"/>
        <v>15580.8</v>
      </c>
      <c r="K57" s="7390">
        <v>94</v>
      </c>
      <c r="L57" s="7391">
        <v>23.15</v>
      </c>
      <c r="M57" s="7391">
        <v>23.3</v>
      </c>
      <c r="N57" s="7388">
        <v>16000</v>
      </c>
      <c r="O57" s="7389">
        <f t="shared" si="2"/>
        <v>15580.8</v>
      </c>
      <c r="P57" s="7392"/>
    </row>
    <row r="58" spans="1:19" x14ac:dyDescent="0.2">
      <c r="A58" s="7393">
        <v>31</v>
      </c>
      <c r="B58" s="7394">
        <v>7.3</v>
      </c>
      <c r="C58" s="7395">
        <v>7.45</v>
      </c>
      <c r="D58" s="7396">
        <v>16000</v>
      </c>
      <c r="E58" s="7397">
        <f t="shared" si="0"/>
        <v>15580.8</v>
      </c>
      <c r="F58" s="7398">
        <v>63</v>
      </c>
      <c r="G58" s="7394">
        <v>15.3</v>
      </c>
      <c r="H58" s="7394">
        <v>15.45</v>
      </c>
      <c r="I58" s="7396">
        <v>16000</v>
      </c>
      <c r="J58" s="7397">
        <f t="shared" si="1"/>
        <v>15580.8</v>
      </c>
      <c r="K58" s="7398">
        <v>95</v>
      </c>
      <c r="L58" s="7394">
        <v>23.3</v>
      </c>
      <c r="M58" s="7394">
        <v>23.45</v>
      </c>
      <c r="N58" s="7396">
        <v>16000</v>
      </c>
      <c r="O58" s="7397">
        <f t="shared" si="2"/>
        <v>15580.8</v>
      </c>
      <c r="P58" s="7399"/>
    </row>
    <row r="59" spans="1:19" x14ac:dyDescent="0.2">
      <c r="A59" s="7400">
        <v>32</v>
      </c>
      <c r="B59" s="7401">
        <v>7.45</v>
      </c>
      <c r="C59" s="7402">
        <v>8</v>
      </c>
      <c r="D59" s="7403">
        <v>16000</v>
      </c>
      <c r="E59" s="7404">
        <f t="shared" si="0"/>
        <v>15580.8</v>
      </c>
      <c r="F59" s="7405">
        <v>64</v>
      </c>
      <c r="G59" s="7406">
        <v>15.45</v>
      </c>
      <c r="H59" s="7406">
        <v>16</v>
      </c>
      <c r="I59" s="7403">
        <v>16000</v>
      </c>
      <c r="J59" s="7404">
        <f t="shared" si="1"/>
        <v>15580.8</v>
      </c>
      <c r="K59" s="7405">
        <v>96</v>
      </c>
      <c r="L59" s="7406">
        <v>23.45</v>
      </c>
      <c r="M59" s="7406">
        <v>24</v>
      </c>
      <c r="N59" s="7403">
        <v>16000</v>
      </c>
      <c r="O59" s="7404">
        <f t="shared" si="2"/>
        <v>15580.8</v>
      </c>
      <c r="P59" s="7407"/>
    </row>
    <row r="60" spans="1:19" x14ac:dyDescent="0.2">
      <c r="A60" s="7408" t="s">
        <v>27</v>
      </c>
      <c r="B60" s="7409"/>
      <c r="C60" s="7409"/>
      <c r="D60" s="7410">
        <f>SUM(D28:D59)</f>
        <v>512000</v>
      </c>
      <c r="E60" s="7411">
        <f>SUM(E28:E59)</f>
        <v>498585.59999999974</v>
      </c>
      <c r="F60" s="7409"/>
      <c r="G60" s="7409"/>
      <c r="H60" s="7409"/>
      <c r="I60" s="7410">
        <f>SUM(I28:I59)</f>
        <v>512000</v>
      </c>
      <c r="J60" s="7411">
        <f>SUM(J28:J59)</f>
        <v>498585.59999999974</v>
      </c>
      <c r="K60" s="7409"/>
      <c r="L60" s="7409"/>
      <c r="M60" s="7409"/>
      <c r="N60" s="7409">
        <f>SUM(N28:N59)</f>
        <v>512000</v>
      </c>
      <c r="O60" s="7411">
        <f>SUM(O28:O59)</f>
        <v>498585.59999999974</v>
      </c>
      <c r="P60" s="7412"/>
    </row>
    <row r="64" spans="1:19" x14ac:dyDescent="0.2">
      <c r="A64" t="s">
        <v>87</v>
      </c>
      <c r="B64">
        <f>SUM(D60,I60,N60)/(4000*1000)</f>
        <v>0.38400000000000001</v>
      </c>
      <c r="C64">
        <f>ROUNDDOWN(SUM(E60,J60,O60)/(4000*1000),4)</f>
        <v>0.37390000000000001</v>
      </c>
    </row>
    <row r="66" spans="1:16" x14ac:dyDescent="0.2">
      <c r="A66" s="7413"/>
      <c r="B66" s="7414"/>
      <c r="C66" s="7414"/>
      <c r="D66" s="7415"/>
      <c r="E66" s="7414"/>
      <c r="F66" s="7414"/>
      <c r="G66" s="7414"/>
      <c r="H66" s="7414"/>
      <c r="I66" s="7415"/>
      <c r="J66" s="7416"/>
      <c r="K66" s="7414"/>
      <c r="L66" s="7414"/>
      <c r="M66" s="7414"/>
      <c r="N66" s="7414"/>
      <c r="O66" s="7414"/>
      <c r="P66" s="7417"/>
    </row>
    <row r="67" spans="1:16" x14ac:dyDescent="0.2">
      <c r="A67" s="7418" t="s">
        <v>28</v>
      </c>
      <c r="B67" s="7419"/>
      <c r="C67" s="7419"/>
      <c r="D67" s="7420"/>
      <c r="E67" s="7421"/>
      <c r="F67" s="7419"/>
      <c r="G67" s="7419"/>
      <c r="H67" s="7421"/>
      <c r="I67" s="7420"/>
      <c r="J67" s="7422"/>
      <c r="K67" s="7419"/>
      <c r="L67" s="7419"/>
      <c r="M67" s="7419"/>
      <c r="N67" s="7419"/>
      <c r="O67" s="7419"/>
      <c r="P67" s="7423"/>
    </row>
    <row r="68" spans="1:16" x14ac:dyDescent="0.2">
      <c r="A68" s="7424"/>
      <c r="B68" s="7425"/>
      <c r="C68" s="7425"/>
      <c r="D68" s="7425"/>
      <c r="E68" s="7425"/>
      <c r="F68" s="7425"/>
      <c r="G68" s="7425"/>
      <c r="H68" s="7425"/>
      <c r="I68" s="7425"/>
      <c r="J68" s="7425"/>
      <c r="K68" s="7425"/>
      <c r="L68" s="7426"/>
      <c r="M68" s="7426"/>
      <c r="N68" s="7426"/>
      <c r="O68" s="7426"/>
      <c r="P68" s="7427"/>
    </row>
    <row r="69" spans="1:16" x14ac:dyDescent="0.2">
      <c r="A69" s="7428"/>
      <c r="B69" s="7429"/>
      <c r="C69" s="7429"/>
      <c r="D69" s="7430"/>
      <c r="E69" s="7431"/>
      <c r="F69" s="7429"/>
      <c r="G69" s="7429"/>
      <c r="H69" s="7431"/>
      <c r="I69" s="7430"/>
      <c r="J69" s="7432"/>
      <c r="K69" s="7429"/>
      <c r="L69" s="7429"/>
      <c r="M69" s="7429"/>
      <c r="N69" s="7429"/>
      <c r="O69" s="7429"/>
      <c r="P69" s="7433"/>
    </row>
    <row r="70" spans="1:16" x14ac:dyDescent="0.2">
      <c r="A70" s="7434"/>
      <c r="B70" s="7435"/>
      <c r="C70" s="7435"/>
      <c r="D70" s="7436"/>
      <c r="E70" s="7437"/>
      <c r="F70" s="7435"/>
      <c r="G70" s="7435"/>
      <c r="H70" s="7437"/>
      <c r="I70" s="7436"/>
      <c r="J70" s="7435"/>
      <c r="K70" s="7435"/>
      <c r="L70" s="7435"/>
      <c r="M70" s="7435"/>
      <c r="N70" s="7435"/>
      <c r="O70" s="7435"/>
      <c r="P70" s="7438"/>
    </row>
    <row r="71" spans="1:16" x14ac:dyDescent="0.2">
      <c r="A71" s="7439"/>
      <c r="B71" s="7440"/>
      <c r="C71" s="7440"/>
      <c r="D71" s="7441"/>
      <c r="E71" s="7442"/>
      <c r="F71" s="7440"/>
      <c r="G71" s="7440"/>
      <c r="H71" s="7442"/>
      <c r="I71" s="7441"/>
      <c r="J71" s="7440"/>
      <c r="K71" s="7440"/>
      <c r="L71" s="7440"/>
      <c r="M71" s="7440"/>
      <c r="N71" s="7440"/>
      <c r="O71" s="7440"/>
      <c r="P71" s="7443"/>
    </row>
    <row r="72" spans="1:16" x14ac:dyDescent="0.2">
      <c r="A72" s="7444"/>
      <c r="B72" s="7445"/>
      <c r="C72" s="7445"/>
      <c r="D72" s="7446"/>
      <c r="E72" s="7447"/>
      <c r="F72" s="7445"/>
      <c r="G72" s="7445"/>
      <c r="H72" s="7447"/>
      <c r="I72" s="7446"/>
      <c r="J72" s="7445"/>
      <c r="K72" s="7445"/>
      <c r="L72" s="7445"/>
      <c r="M72" s="7445" t="s">
        <v>29</v>
      </c>
      <c r="N72" s="7445"/>
      <c r="O72" s="7445"/>
      <c r="P72" s="7448"/>
    </row>
    <row r="73" spans="1:16" x14ac:dyDescent="0.2">
      <c r="A73" s="7449"/>
      <c r="B73" s="7450"/>
      <c r="C73" s="7450"/>
      <c r="D73" s="7451"/>
      <c r="E73" s="7452"/>
      <c r="F73" s="7450"/>
      <c r="G73" s="7450"/>
      <c r="H73" s="7452"/>
      <c r="I73" s="7451"/>
      <c r="J73" s="7450"/>
      <c r="K73" s="7450"/>
      <c r="L73" s="7450"/>
      <c r="M73" s="7450" t="s">
        <v>30</v>
      </c>
      <c r="N73" s="7450"/>
      <c r="O73" s="7450"/>
      <c r="P73" s="7453"/>
    </row>
    <row r="74" spans="1:16" ht="15.75" x14ac:dyDescent="0.25">
      <c r="E74" s="7454"/>
      <c r="H74" s="7454"/>
    </row>
    <row r="75" spans="1:16" ht="15.75" x14ac:dyDescent="0.25">
      <c r="C75" s="7455"/>
      <c r="E75" s="7456"/>
      <c r="H75" s="7456"/>
    </row>
    <row r="76" spans="1:16" ht="15.75" x14ac:dyDescent="0.25">
      <c r="E76" s="7457"/>
      <c r="H76" s="7457"/>
    </row>
    <row r="77" spans="1:16" ht="15.75" x14ac:dyDescent="0.25">
      <c r="E77" s="7458"/>
      <c r="H77" s="7458"/>
    </row>
    <row r="78" spans="1:16" ht="15.75" x14ac:dyDescent="0.25">
      <c r="E78" s="7459"/>
      <c r="H78" s="7459"/>
    </row>
    <row r="79" spans="1:16" ht="15.75" x14ac:dyDescent="0.25">
      <c r="E79" s="7460"/>
      <c r="H79" s="7460"/>
    </row>
    <row r="80" spans="1:16" ht="15.75" x14ac:dyDescent="0.25">
      <c r="E80" s="7461"/>
      <c r="H80" s="7461"/>
    </row>
    <row r="81" spans="5:13" ht="15.75" x14ac:dyDescent="0.25">
      <c r="E81" s="7462"/>
      <c r="H81" s="7462"/>
    </row>
    <row r="82" spans="5:13" ht="15.75" x14ac:dyDescent="0.25">
      <c r="E82" s="7463"/>
      <c r="H82" s="7463"/>
    </row>
    <row r="83" spans="5:13" ht="15.75" x14ac:dyDescent="0.25">
      <c r="E83" s="7464"/>
      <c r="H83" s="7464"/>
    </row>
    <row r="84" spans="5:13" ht="15.75" x14ac:dyDescent="0.25">
      <c r="E84" s="7465"/>
      <c r="H84" s="7465"/>
    </row>
    <row r="85" spans="5:13" ht="15.75" x14ac:dyDescent="0.25">
      <c r="E85" s="7466"/>
      <c r="H85" s="7466"/>
    </row>
    <row r="86" spans="5:13" ht="15.75" x14ac:dyDescent="0.25">
      <c r="E86" s="7467"/>
      <c r="H86" s="7467"/>
    </row>
    <row r="87" spans="5:13" ht="15.75" x14ac:dyDescent="0.25">
      <c r="E87" s="7468"/>
      <c r="H87" s="7468"/>
    </row>
    <row r="88" spans="5:13" ht="15.75" x14ac:dyDescent="0.25">
      <c r="E88" s="7469"/>
      <c r="H88" s="7469"/>
    </row>
    <row r="89" spans="5:13" ht="15.75" x14ac:dyDescent="0.25">
      <c r="E89" s="7470"/>
      <c r="H89" s="7470"/>
    </row>
    <row r="90" spans="5:13" ht="15.75" x14ac:dyDescent="0.25">
      <c r="E90" s="7471"/>
      <c r="H90" s="7471"/>
    </row>
    <row r="91" spans="5:13" ht="15.75" x14ac:dyDescent="0.25">
      <c r="E91" s="7472"/>
      <c r="H91" s="7472"/>
    </row>
    <row r="92" spans="5:13" ht="15.75" x14ac:dyDescent="0.25">
      <c r="E92" s="7473"/>
      <c r="H92" s="7473"/>
    </row>
    <row r="93" spans="5:13" ht="15.75" x14ac:dyDescent="0.25">
      <c r="E93" s="7474"/>
      <c r="H93" s="7474"/>
    </row>
    <row r="94" spans="5:13" ht="15.75" x14ac:dyDescent="0.25">
      <c r="E94" s="7475"/>
      <c r="H94" s="7475"/>
    </row>
    <row r="95" spans="5:13" ht="15.75" x14ac:dyDescent="0.25">
      <c r="E95" s="7476"/>
      <c r="H95" s="7476"/>
    </row>
    <row r="96" spans="5:13" ht="15.75" x14ac:dyDescent="0.25">
      <c r="E96" s="7477"/>
      <c r="H96" s="7477"/>
      <c r="M96" s="7478" t="s">
        <v>8</v>
      </c>
    </row>
    <row r="97" spans="5:14" ht="15.75" x14ac:dyDescent="0.25">
      <c r="E97" s="7479"/>
      <c r="H97" s="7479"/>
    </row>
    <row r="98" spans="5:14" ht="15.75" x14ac:dyDescent="0.25">
      <c r="E98" s="7480"/>
      <c r="H98" s="7480"/>
    </row>
    <row r="99" spans="5:14" ht="15.75" x14ac:dyDescent="0.25">
      <c r="E99" s="7481"/>
      <c r="H99" s="7481"/>
    </row>
    <row r="101" spans="5:14" x14ac:dyDescent="0.2">
      <c r="N101" s="7482"/>
    </row>
    <row r="126" spans="4:4" x14ac:dyDescent="0.2">
      <c r="D126" s="7483"/>
    </row>
  </sheetData>
  <mergeCells count="1">
    <mergeCell ref="Q27:R27"/>
  </mergeCells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7484"/>
      <c r="B1" s="7485"/>
      <c r="C1" s="7485"/>
      <c r="D1" s="7486"/>
      <c r="E1" s="7485"/>
      <c r="F1" s="7485"/>
      <c r="G1" s="7485"/>
      <c r="H1" s="7485"/>
      <c r="I1" s="7486"/>
      <c r="J1" s="7485"/>
      <c r="K1" s="7485"/>
      <c r="L1" s="7485"/>
      <c r="M1" s="7485"/>
      <c r="N1" s="7485"/>
      <c r="O1" s="7485"/>
      <c r="P1" s="7487"/>
    </row>
    <row r="2" spans="1:16" ht="12.75" customHeight="1" x14ac:dyDescent="0.2">
      <c r="A2" s="7488" t="s">
        <v>0</v>
      </c>
      <c r="B2" s="7489"/>
      <c r="C2" s="7489"/>
      <c r="D2" s="7489"/>
      <c r="E2" s="7489"/>
      <c r="F2" s="7489"/>
      <c r="G2" s="7489"/>
      <c r="H2" s="7489"/>
      <c r="I2" s="7489"/>
      <c r="J2" s="7489"/>
      <c r="K2" s="7489"/>
      <c r="L2" s="7489"/>
      <c r="M2" s="7489"/>
      <c r="N2" s="7489"/>
      <c r="O2" s="7489"/>
      <c r="P2" s="7490"/>
    </row>
    <row r="3" spans="1:16" ht="12.75" customHeight="1" x14ac:dyDescent="0.2">
      <c r="A3" s="7491"/>
      <c r="B3" s="7492"/>
      <c r="C3" s="7492"/>
      <c r="D3" s="7492"/>
      <c r="E3" s="7492"/>
      <c r="F3" s="7492"/>
      <c r="G3" s="7492"/>
      <c r="H3" s="7492"/>
      <c r="I3" s="7492"/>
      <c r="J3" s="7492"/>
      <c r="K3" s="7492"/>
      <c r="L3" s="7492"/>
      <c r="M3" s="7492"/>
      <c r="N3" s="7492"/>
      <c r="O3" s="7492"/>
      <c r="P3" s="7493"/>
    </row>
    <row r="4" spans="1:16" ht="12.75" customHeight="1" x14ac:dyDescent="0.2">
      <c r="A4" s="7494" t="s">
        <v>88</v>
      </c>
      <c r="B4" s="7495"/>
      <c r="C4" s="7495"/>
      <c r="D4" s="7495"/>
      <c r="E4" s="7495"/>
      <c r="F4" s="7495"/>
      <c r="G4" s="7495"/>
      <c r="H4" s="7495"/>
      <c r="I4" s="7495"/>
      <c r="J4" s="7496"/>
      <c r="K4" s="7497"/>
      <c r="L4" s="7497"/>
      <c r="M4" s="7497"/>
      <c r="N4" s="7497"/>
      <c r="O4" s="7497"/>
      <c r="P4" s="7498"/>
    </row>
    <row r="5" spans="1:16" ht="12.75" customHeight="1" x14ac:dyDescent="0.2">
      <c r="A5" s="7499"/>
      <c r="B5" s="7500"/>
      <c r="C5" s="7500"/>
      <c r="D5" s="7501"/>
      <c r="E5" s="7500"/>
      <c r="F5" s="7500"/>
      <c r="G5" s="7500"/>
      <c r="H5" s="7500"/>
      <c r="I5" s="7501"/>
      <c r="J5" s="7500"/>
      <c r="K5" s="7500"/>
      <c r="L5" s="7500"/>
      <c r="M5" s="7500"/>
      <c r="N5" s="7500"/>
      <c r="O5" s="7500"/>
      <c r="P5" s="7502"/>
    </row>
    <row r="6" spans="1:16" ht="12.75" customHeight="1" x14ac:dyDescent="0.2">
      <c r="A6" s="7503" t="s">
        <v>2</v>
      </c>
      <c r="B6" s="7504"/>
      <c r="C6" s="7504"/>
      <c r="D6" s="7505"/>
      <c r="E6" s="7504"/>
      <c r="F6" s="7504"/>
      <c r="G6" s="7504"/>
      <c r="H6" s="7504"/>
      <c r="I6" s="7505"/>
      <c r="J6" s="7504"/>
      <c r="K6" s="7504"/>
      <c r="L6" s="7504"/>
      <c r="M6" s="7504"/>
      <c r="N6" s="7504"/>
      <c r="O6" s="7504"/>
      <c r="P6" s="7506"/>
    </row>
    <row r="7" spans="1:16" ht="12.75" customHeight="1" x14ac:dyDescent="0.2">
      <c r="A7" s="7507" t="s">
        <v>3</v>
      </c>
      <c r="B7" s="7508"/>
      <c r="C7" s="7508"/>
      <c r="D7" s="7509"/>
      <c r="E7" s="7508"/>
      <c r="F7" s="7508"/>
      <c r="G7" s="7508"/>
      <c r="H7" s="7508"/>
      <c r="I7" s="7509"/>
      <c r="J7" s="7508"/>
      <c r="K7" s="7508"/>
      <c r="L7" s="7508"/>
      <c r="M7" s="7508"/>
      <c r="N7" s="7508"/>
      <c r="O7" s="7508"/>
      <c r="P7" s="7510"/>
    </row>
    <row r="8" spans="1:16" ht="12.75" customHeight="1" x14ac:dyDescent="0.2">
      <c r="A8" s="7511" t="s">
        <v>4</v>
      </c>
      <c r="B8" s="7512"/>
      <c r="C8" s="7512"/>
      <c r="D8" s="7513"/>
      <c r="E8" s="7512"/>
      <c r="F8" s="7512"/>
      <c r="G8" s="7512"/>
      <c r="H8" s="7512"/>
      <c r="I8" s="7513"/>
      <c r="J8" s="7512"/>
      <c r="K8" s="7512"/>
      <c r="L8" s="7512"/>
      <c r="M8" s="7512"/>
      <c r="N8" s="7512"/>
      <c r="O8" s="7512"/>
      <c r="P8" s="7514"/>
    </row>
    <row r="9" spans="1:16" ht="12.75" customHeight="1" x14ac:dyDescent="0.2">
      <c r="A9" s="7515" t="s">
        <v>5</v>
      </c>
      <c r="B9" s="7516"/>
      <c r="C9" s="7516"/>
      <c r="D9" s="7517"/>
      <c r="E9" s="7516"/>
      <c r="F9" s="7516"/>
      <c r="G9" s="7516"/>
      <c r="H9" s="7516"/>
      <c r="I9" s="7517"/>
      <c r="J9" s="7516"/>
      <c r="K9" s="7516"/>
      <c r="L9" s="7516"/>
      <c r="M9" s="7516"/>
      <c r="N9" s="7516"/>
      <c r="O9" s="7516"/>
      <c r="P9" s="7518"/>
    </row>
    <row r="10" spans="1:16" ht="12.75" customHeight="1" x14ac:dyDescent="0.2">
      <c r="A10" s="7519" t="s">
        <v>6</v>
      </c>
      <c r="B10" s="7520"/>
      <c r="C10" s="7520"/>
      <c r="D10" s="7521"/>
      <c r="E10" s="7520"/>
      <c r="F10" s="7520"/>
      <c r="G10" s="7520"/>
      <c r="H10" s="7520"/>
      <c r="I10" s="7521"/>
      <c r="J10" s="7520"/>
      <c r="K10" s="7520"/>
      <c r="L10" s="7520"/>
      <c r="M10" s="7520"/>
      <c r="N10" s="7520"/>
      <c r="O10" s="7520"/>
      <c r="P10" s="7522"/>
    </row>
    <row r="11" spans="1:16" ht="12.75" customHeight="1" x14ac:dyDescent="0.2">
      <c r="A11" s="7523"/>
      <c r="B11" s="7524"/>
      <c r="C11" s="7524"/>
      <c r="D11" s="7525"/>
      <c r="E11" s="7524"/>
      <c r="F11" s="7524"/>
      <c r="G11" s="7526"/>
      <c r="H11" s="7524"/>
      <c r="I11" s="7525"/>
      <c r="J11" s="7524"/>
      <c r="K11" s="7524"/>
      <c r="L11" s="7524"/>
      <c r="M11" s="7524"/>
      <c r="N11" s="7524"/>
      <c r="O11" s="7524"/>
      <c r="P11" s="7527"/>
    </row>
    <row r="12" spans="1:16" ht="12.75" customHeight="1" x14ac:dyDescent="0.2">
      <c r="A12" s="7528" t="s">
        <v>89</v>
      </c>
      <c r="B12" s="7529"/>
      <c r="C12" s="7529"/>
      <c r="D12" s="7530"/>
      <c r="E12" s="7529" t="s">
        <v>8</v>
      </c>
      <c r="F12" s="7529"/>
      <c r="G12" s="7529"/>
      <c r="H12" s="7529"/>
      <c r="I12" s="7530"/>
      <c r="J12" s="7529"/>
      <c r="K12" s="7529"/>
      <c r="L12" s="7529"/>
      <c r="M12" s="7529"/>
      <c r="N12" s="7531" t="s">
        <v>90</v>
      </c>
      <c r="O12" s="7529"/>
      <c r="P12" s="7532"/>
    </row>
    <row r="13" spans="1:16" ht="12.75" customHeight="1" x14ac:dyDescent="0.2">
      <c r="A13" s="7533"/>
      <c r="B13" s="7534"/>
      <c r="C13" s="7534"/>
      <c r="D13" s="7535"/>
      <c r="E13" s="7534"/>
      <c r="F13" s="7534"/>
      <c r="G13" s="7534"/>
      <c r="H13" s="7534"/>
      <c r="I13" s="7535"/>
      <c r="J13" s="7534"/>
      <c r="K13" s="7534"/>
      <c r="L13" s="7534"/>
      <c r="M13" s="7534"/>
      <c r="N13" s="7534"/>
      <c r="O13" s="7534"/>
      <c r="P13" s="7536"/>
    </row>
    <row r="14" spans="1:16" ht="12.75" customHeight="1" x14ac:dyDescent="0.2">
      <c r="A14" s="7537" t="s">
        <v>10</v>
      </c>
      <c r="B14" s="7538"/>
      <c r="C14" s="7538"/>
      <c r="D14" s="7539"/>
      <c r="E14" s="7538"/>
      <c r="F14" s="7538"/>
      <c r="G14" s="7538"/>
      <c r="H14" s="7538"/>
      <c r="I14" s="7539"/>
      <c r="J14" s="7538"/>
      <c r="K14" s="7538"/>
      <c r="L14" s="7538"/>
      <c r="M14" s="7538"/>
      <c r="N14" s="7540"/>
      <c r="O14" s="7541"/>
      <c r="P14" s="7542"/>
    </row>
    <row r="15" spans="1:16" ht="12.75" customHeight="1" x14ac:dyDescent="0.2">
      <c r="A15" s="7543"/>
      <c r="B15" s="7544"/>
      <c r="C15" s="7544"/>
      <c r="D15" s="7545"/>
      <c r="E15" s="7544"/>
      <c r="F15" s="7544"/>
      <c r="G15" s="7544"/>
      <c r="H15" s="7544"/>
      <c r="I15" s="7545"/>
      <c r="J15" s="7544"/>
      <c r="K15" s="7544"/>
      <c r="L15" s="7544"/>
      <c r="M15" s="7544"/>
      <c r="N15" s="7546" t="s">
        <v>11</v>
      </c>
      <c r="O15" s="7547" t="s">
        <v>12</v>
      </c>
      <c r="P15" s="7548"/>
    </row>
    <row r="16" spans="1:16" ht="12.75" customHeight="1" x14ac:dyDescent="0.2">
      <c r="A16" s="7549" t="s">
        <v>13</v>
      </c>
      <c r="B16" s="7550"/>
      <c r="C16" s="7550"/>
      <c r="D16" s="7551"/>
      <c r="E16" s="7550"/>
      <c r="F16" s="7550"/>
      <c r="G16" s="7550"/>
      <c r="H16" s="7550"/>
      <c r="I16" s="7551"/>
      <c r="J16" s="7550"/>
      <c r="K16" s="7550"/>
      <c r="L16" s="7550"/>
      <c r="M16" s="7550"/>
      <c r="N16" s="7552"/>
      <c r="O16" s="7553"/>
      <c r="P16" s="7553"/>
    </row>
    <row r="17" spans="1:47" ht="12.75" customHeight="1" x14ac:dyDescent="0.2">
      <c r="A17" s="7554" t="s">
        <v>14</v>
      </c>
      <c r="B17" s="7555"/>
      <c r="C17" s="7555"/>
      <c r="D17" s="7556"/>
      <c r="E17" s="7555"/>
      <c r="F17" s="7555"/>
      <c r="G17" s="7555"/>
      <c r="H17" s="7555"/>
      <c r="I17" s="7556"/>
      <c r="J17" s="7555"/>
      <c r="K17" s="7555"/>
      <c r="L17" s="7555"/>
      <c r="M17" s="7555"/>
      <c r="N17" s="7557" t="s">
        <v>15</v>
      </c>
      <c r="O17" s="7558" t="s">
        <v>16</v>
      </c>
      <c r="P17" s="7559"/>
    </row>
    <row r="18" spans="1:47" ht="12.75" customHeight="1" x14ac:dyDescent="0.2">
      <c r="A18" s="7560"/>
      <c r="B18" s="7561"/>
      <c r="C18" s="7561"/>
      <c r="D18" s="7562"/>
      <c r="E18" s="7561"/>
      <c r="F18" s="7561"/>
      <c r="G18" s="7561"/>
      <c r="H18" s="7561"/>
      <c r="I18" s="7562"/>
      <c r="J18" s="7561"/>
      <c r="K18" s="7561"/>
      <c r="L18" s="7561"/>
      <c r="M18" s="7561"/>
      <c r="N18" s="7563"/>
      <c r="O18" s="7564"/>
      <c r="P18" s="7565" t="s">
        <v>8</v>
      </c>
    </row>
    <row r="19" spans="1:47" ht="12.75" customHeight="1" x14ac:dyDescent="0.2">
      <c r="A19" s="7566"/>
      <c r="B19" s="7567"/>
      <c r="C19" s="7567"/>
      <c r="D19" s="7568"/>
      <c r="E19" s="7567"/>
      <c r="F19" s="7567"/>
      <c r="G19" s="7567"/>
      <c r="H19" s="7567"/>
      <c r="I19" s="7568"/>
      <c r="J19" s="7567"/>
      <c r="K19" s="7569"/>
      <c r="L19" s="7567" t="s">
        <v>17</v>
      </c>
      <c r="M19" s="7567"/>
      <c r="N19" s="7570"/>
      <c r="O19" s="7571"/>
      <c r="P19" s="7572"/>
      <c r="AU19" s="7573"/>
    </row>
    <row r="20" spans="1:47" ht="12.75" customHeight="1" x14ac:dyDescent="0.2">
      <c r="A20" s="7574"/>
      <c r="B20" s="7575"/>
      <c r="C20" s="7575"/>
      <c r="D20" s="7576"/>
      <c r="E20" s="7575"/>
      <c r="F20" s="7575"/>
      <c r="G20" s="7575"/>
      <c r="H20" s="7575"/>
      <c r="I20" s="7576"/>
      <c r="J20" s="7575"/>
      <c r="K20" s="7575"/>
      <c r="L20" s="7575"/>
      <c r="M20" s="7575"/>
      <c r="N20" s="7577"/>
      <c r="O20" s="7578"/>
      <c r="P20" s="7579"/>
    </row>
    <row r="21" spans="1:47" ht="12.75" customHeight="1" x14ac:dyDescent="0.2">
      <c r="A21" s="7580"/>
      <c r="B21" s="7581"/>
      <c r="C21" s="7582"/>
      <c r="D21" s="7582"/>
      <c r="E21" s="7581"/>
      <c r="F21" s="7581"/>
      <c r="G21" s="7581"/>
      <c r="H21" s="7581" t="s">
        <v>8</v>
      </c>
      <c r="I21" s="7583"/>
      <c r="J21" s="7581"/>
      <c r="K21" s="7581"/>
      <c r="L21" s="7581"/>
      <c r="M21" s="7581"/>
      <c r="N21" s="7584"/>
      <c r="O21" s="7585"/>
      <c r="P21" s="7586"/>
    </row>
    <row r="22" spans="1:47" ht="12.75" customHeight="1" x14ac:dyDescent="0.2">
      <c r="A22" s="7587"/>
      <c r="B22" s="7588"/>
      <c r="C22" s="7588"/>
      <c r="D22" s="7589"/>
      <c r="E22" s="7588"/>
      <c r="F22" s="7588"/>
      <c r="G22" s="7588"/>
      <c r="H22" s="7588"/>
      <c r="I22" s="7589"/>
      <c r="J22" s="7588"/>
      <c r="K22" s="7588"/>
      <c r="L22" s="7588"/>
      <c r="M22" s="7588"/>
      <c r="N22" s="7588"/>
      <c r="O22" s="7588"/>
      <c r="P22" s="7590"/>
    </row>
    <row r="23" spans="1:47" ht="12.75" customHeight="1" x14ac:dyDescent="0.2">
      <c r="A23" s="7591" t="s">
        <v>18</v>
      </c>
      <c r="B23" s="7592"/>
      <c r="C23" s="7592"/>
      <c r="D23" s="7593"/>
      <c r="E23" s="7594" t="s">
        <v>19</v>
      </c>
      <c r="F23" s="7594"/>
      <c r="G23" s="7594"/>
      <c r="H23" s="7594"/>
      <c r="I23" s="7594"/>
      <c r="J23" s="7594"/>
      <c r="K23" s="7594"/>
      <c r="L23" s="7594"/>
      <c r="M23" s="7592"/>
      <c r="N23" s="7592"/>
      <c r="O23" s="7592"/>
      <c r="P23" s="7595"/>
    </row>
    <row r="24" spans="1:47" ht="15.75" x14ac:dyDescent="0.25">
      <c r="A24" s="7596"/>
      <c r="B24" s="7597"/>
      <c r="C24" s="7597"/>
      <c r="D24" s="7598"/>
      <c r="E24" s="7599" t="s">
        <v>20</v>
      </c>
      <c r="F24" s="7599"/>
      <c r="G24" s="7599"/>
      <c r="H24" s="7599"/>
      <c r="I24" s="7599"/>
      <c r="J24" s="7599"/>
      <c r="K24" s="7599"/>
      <c r="L24" s="7599"/>
      <c r="M24" s="7597"/>
      <c r="N24" s="7597"/>
      <c r="O24" s="7597"/>
      <c r="P24" s="7600"/>
    </row>
    <row r="25" spans="1:47" ht="12.75" customHeight="1" x14ac:dyDescent="0.2">
      <c r="A25" s="7601"/>
      <c r="B25" s="7602" t="s">
        <v>21</v>
      </c>
      <c r="C25" s="7603"/>
      <c r="D25" s="7603"/>
      <c r="E25" s="7603"/>
      <c r="F25" s="7603"/>
      <c r="G25" s="7603"/>
      <c r="H25" s="7603"/>
      <c r="I25" s="7603"/>
      <c r="J25" s="7603"/>
      <c r="K25" s="7603"/>
      <c r="L25" s="7603"/>
      <c r="M25" s="7603"/>
      <c r="N25" s="7603"/>
      <c r="O25" s="7604"/>
      <c r="P25" s="7605"/>
    </row>
    <row r="26" spans="1:47" ht="12.75" customHeight="1" x14ac:dyDescent="0.2">
      <c r="A26" s="7606" t="s">
        <v>22</v>
      </c>
      <c r="B26" s="7607" t="s">
        <v>23</v>
      </c>
      <c r="C26" s="7607"/>
      <c r="D26" s="7606" t="s">
        <v>24</v>
      </c>
      <c r="E26" s="7606" t="s">
        <v>25</v>
      </c>
      <c r="F26" s="7606" t="s">
        <v>22</v>
      </c>
      <c r="G26" s="7607" t="s">
        <v>23</v>
      </c>
      <c r="H26" s="7607"/>
      <c r="I26" s="7606" t="s">
        <v>24</v>
      </c>
      <c r="J26" s="7606" t="s">
        <v>25</v>
      </c>
      <c r="K26" s="7606" t="s">
        <v>22</v>
      </c>
      <c r="L26" s="7607" t="s">
        <v>23</v>
      </c>
      <c r="M26" s="7607"/>
      <c r="N26" s="7608" t="s">
        <v>24</v>
      </c>
      <c r="O26" s="7606" t="s">
        <v>25</v>
      </c>
      <c r="P26" s="7609"/>
    </row>
    <row r="27" spans="1:47" ht="12.75" customHeight="1" x14ac:dyDescent="0.2">
      <c r="A27" s="7610"/>
      <c r="B27" s="7611" t="s">
        <v>26</v>
      </c>
      <c r="C27" s="7611" t="s">
        <v>2</v>
      </c>
      <c r="D27" s="7610"/>
      <c r="E27" s="7610"/>
      <c r="F27" s="7610"/>
      <c r="G27" s="7611" t="s">
        <v>26</v>
      </c>
      <c r="H27" s="7611" t="s">
        <v>2</v>
      </c>
      <c r="I27" s="7610"/>
      <c r="J27" s="7610"/>
      <c r="K27" s="7610"/>
      <c r="L27" s="7611" t="s">
        <v>26</v>
      </c>
      <c r="M27" s="7611" t="s">
        <v>2</v>
      </c>
      <c r="N27" s="7612"/>
      <c r="O27" s="7610"/>
      <c r="P27" s="7613"/>
      <c r="Q27" s="37" t="s">
        <v>166</v>
      </c>
      <c r="R27" s="38"/>
      <c r="S27" t="s">
        <v>167</v>
      </c>
    </row>
    <row r="28" spans="1:47" ht="12.75" customHeight="1" x14ac:dyDescent="0.2">
      <c r="A28" s="7614">
        <v>1</v>
      </c>
      <c r="B28" s="7615">
        <v>0</v>
      </c>
      <c r="C28" s="7616">
        <v>0.15</v>
      </c>
      <c r="D28" s="7617">
        <v>16000</v>
      </c>
      <c r="E28" s="7618">
        <f t="shared" ref="E28:E59" si="0">D28*(100-2.62)/100</f>
        <v>15580.8</v>
      </c>
      <c r="F28" s="7619">
        <v>33</v>
      </c>
      <c r="G28" s="7620">
        <v>8</v>
      </c>
      <c r="H28" s="7620">
        <v>8.15</v>
      </c>
      <c r="I28" s="7617">
        <v>16000</v>
      </c>
      <c r="J28" s="7618">
        <f t="shared" ref="J28:J59" si="1">I28*(100-2.62)/100</f>
        <v>15580.8</v>
      </c>
      <c r="K28" s="7619">
        <v>65</v>
      </c>
      <c r="L28" s="7620">
        <v>16</v>
      </c>
      <c r="M28" s="7620">
        <v>16.149999999999999</v>
      </c>
      <c r="N28" s="7617">
        <v>16000</v>
      </c>
      <c r="O28" s="7618">
        <f t="shared" ref="O28:O59" si="2">N28*(100-2.62)/100</f>
        <v>15580.8</v>
      </c>
      <c r="P28" s="7621"/>
      <c r="Q28" s="9764">
        <v>0</v>
      </c>
      <c r="R28" s="10692">
        <v>0.15</v>
      </c>
      <c r="S28" s="12">
        <f>AVERAGE(D28:D31)</f>
        <v>16000</v>
      </c>
    </row>
    <row r="29" spans="1:47" ht="12.75" customHeight="1" x14ac:dyDescent="0.2">
      <c r="A29" s="7622">
        <v>2</v>
      </c>
      <c r="B29" s="7622">
        <v>0.15</v>
      </c>
      <c r="C29" s="7623">
        <v>0.3</v>
      </c>
      <c r="D29" s="7624">
        <v>16000</v>
      </c>
      <c r="E29" s="7625">
        <f t="shared" si="0"/>
        <v>15580.8</v>
      </c>
      <c r="F29" s="7626">
        <v>34</v>
      </c>
      <c r="G29" s="7627">
        <v>8.15</v>
      </c>
      <c r="H29" s="7627">
        <v>8.3000000000000007</v>
      </c>
      <c r="I29" s="7624">
        <v>16000</v>
      </c>
      <c r="J29" s="7625">
        <f t="shared" si="1"/>
        <v>15580.8</v>
      </c>
      <c r="K29" s="7626">
        <v>66</v>
      </c>
      <c r="L29" s="7627">
        <v>16.149999999999999</v>
      </c>
      <c r="M29" s="7627">
        <v>16.3</v>
      </c>
      <c r="N29" s="7624">
        <v>16000</v>
      </c>
      <c r="O29" s="7625">
        <f t="shared" si="2"/>
        <v>15580.8</v>
      </c>
      <c r="P29" s="7628"/>
      <c r="Q29" s="10696">
        <v>1</v>
      </c>
      <c r="R29" s="10692">
        <v>1.1499999999999999</v>
      </c>
      <c r="S29" s="12">
        <f>AVERAGE(D32:D35)</f>
        <v>16000</v>
      </c>
    </row>
    <row r="30" spans="1:47" ht="12.75" customHeight="1" x14ac:dyDescent="0.2">
      <c r="A30" s="7629">
        <v>3</v>
      </c>
      <c r="B30" s="7630">
        <v>0.3</v>
      </c>
      <c r="C30" s="7631">
        <v>0.45</v>
      </c>
      <c r="D30" s="7632">
        <v>16000</v>
      </c>
      <c r="E30" s="7633">
        <f t="shared" si="0"/>
        <v>15580.8</v>
      </c>
      <c r="F30" s="7634">
        <v>35</v>
      </c>
      <c r="G30" s="7635">
        <v>8.3000000000000007</v>
      </c>
      <c r="H30" s="7635">
        <v>8.4499999999999993</v>
      </c>
      <c r="I30" s="7632">
        <v>16000</v>
      </c>
      <c r="J30" s="7633">
        <f t="shared" si="1"/>
        <v>15580.8</v>
      </c>
      <c r="K30" s="7634">
        <v>67</v>
      </c>
      <c r="L30" s="7635">
        <v>16.3</v>
      </c>
      <c r="M30" s="7635">
        <v>16.45</v>
      </c>
      <c r="N30" s="7632">
        <v>16000</v>
      </c>
      <c r="O30" s="7633">
        <f t="shared" si="2"/>
        <v>15580.8</v>
      </c>
      <c r="P30" s="7636"/>
      <c r="Q30" s="10630">
        <v>2</v>
      </c>
      <c r="R30" s="10692">
        <v>2.15</v>
      </c>
      <c r="S30" s="12">
        <f>AVERAGE(D36:D39)</f>
        <v>16000</v>
      </c>
      <c r="V30" s="7637"/>
    </row>
    <row r="31" spans="1:47" ht="12.75" customHeight="1" x14ac:dyDescent="0.2">
      <c r="A31" s="7638">
        <v>4</v>
      </c>
      <c r="B31" s="7638">
        <v>0.45</v>
      </c>
      <c r="C31" s="7639">
        <v>1</v>
      </c>
      <c r="D31" s="7640">
        <v>16000</v>
      </c>
      <c r="E31" s="7641">
        <f t="shared" si="0"/>
        <v>15580.8</v>
      </c>
      <c r="F31" s="7642">
        <v>36</v>
      </c>
      <c r="G31" s="7639">
        <v>8.4499999999999993</v>
      </c>
      <c r="H31" s="7639">
        <v>9</v>
      </c>
      <c r="I31" s="7640">
        <v>16000</v>
      </c>
      <c r="J31" s="7641">
        <f t="shared" si="1"/>
        <v>15580.8</v>
      </c>
      <c r="K31" s="7642">
        <v>68</v>
      </c>
      <c r="L31" s="7639">
        <v>16.45</v>
      </c>
      <c r="M31" s="7639">
        <v>17</v>
      </c>
      <c r="N31" s="7640">
        <v>16000</v>
      </c>
      <c r="O31" s="7641">
        <f t="shared" si="2"/>
        <v>15580.8</v>
      </c>
      <c r="P31" s="7643"/>
      <c r="Q31" s="10630">
        <v>3</v>
      </c>
      <c r="R31" s="10631">
        <v>3.15</v>
      </c>
      <c r="S31" s="12">
        <f>AVERAGE(D40:D43)</f>
        <v>16000</v>
      </c>
    </row>
    <row r="32" spans="1:47" ht="12.75" customHeight="1" x14ac:dyDescent="0.2">
      <c r="A32" s="7644">
        <v>5</v>
      </c>
      <c r="B32" s="7645">
        <v>1</v>
      </c>
      <c r="C32" s="7646">
        <v>1.1499999999999999</v>
      </c>
      <c r="D32" s="7647">
        <v>16000</v>
      </c>
      <c r="E32" s="7648">
        <f t="shared" si="0"/>
        <v>15580.8</v>
      </c>
      <c r="F32" s="7649">
        <v>37</v>
      </c>
      <c r="G32" s="7645">
        <v>9</v>
      </c>
      <c r="H32" s="7645">
        <v>9.15</v>
      </c>
      <c r="I32" s="7647">
        <v>16000</v>
      </c>
      <c r="J32" s="7648">
        <f t="shared" si="1"/>
        <v>15580.8</v>
      </c>
      <c r="K32" s="7649">
        <v>69</v>
      </c>
      <c r="L32" s="7645">
        <v>17</v>
      </c>
      <c r="M32" s="7645">
        <v>17.149999999999999</v>
      </c>
      <c r="N32" s="7647">
        <v>16000</v>
      </c>
      <c r="O32" s="7648">
        <f t="shared" si="2"/>
        <v>15580.8</v>
      </c>
      <c r="P32" s="7650"/>
      <c r="Q32" s="10630">
        <v>4</v>
      </c>
      <c r="R32" s="10631">
        <v>4.1500000000000004</v>
      </c>
      <c r="S32" s="12">
        <f>AVERAGE(D44:D47)</f>
        <v>16000</v>
      </c>
      <c r="AQ32" s="7647"/>
    </row>
    <row r="33" spans="1:19" ht="12.75" customHeight="1" x14ac:dyDescent="0.2">
      <c r="A33" s="7651">
        <v>6</v>
      </c>
      <c r="B33" s="7652">
        <v>1.1499999999999999</v>
      </c>
      <c r="C33" s="7653">
        <v>1.3</v>
      </c>
      <c r="D33" s="7654">
        <v>16000</v>
      </c>
      <c r="E33" s="7655">
        <f t="shared" si="0"/>
        <v>15580.8</v>
      </c>
      <c r="F33" s="7656">
        <v>38</v>
      </c>
      <c r="G33" s="7653">
        <v>9.15</v>
      </c>
      <c r="H33" s="7653">
        <v>9.3000000000000007</v>
      </c>
      <c r="I33" s="7654">
        <v>16000</v>
      </c>
      <c r="J33" s="7655">
        <f t="shared" si="1"/>
        <v>15580.8</v>
      </c>
      <c r="K33" s="7656">
        <v>70</v>
      </c>
      <c r="L33" s="7653">
        <v>17.149999999999999</v>
      </c>
      <c r="M33" s="7653">
        <v>17.3</v>
      </c>
      <c r="N33" s="7654">
        <v>16000</v>
      </c>
      <c r="O33" s="7655">
        <f t="shared" si="2"/>
        <v>15580.8</v>
      </c>
      <c r="P33" s="7657"/>
      <c r="Q33" s="10696">
        <v>5</v>
      </c>
      <c r="R33" s="10631">
        <v>5.15</v>
      </c>
      <c r="S33" s="12">
        <f>AVERAGE(D48:D51)</f>
        <v>16000</v>
      </c>
    </row>
    <row r="34" spans="1:19" x14ac:dyDescent="0.2">
      <c r="A34" s="7658">
        <v>7</v>
      </c>
      <c r="B34" s="7659">
        <v>1.3</v>
      </c>
      <c r="C34" s="7660">
        <v>1.45</v>
      </c>
      <c r="D34" s="7661">
        <v>16000</v>
      </c>
      <c r="E34" s="7662">
        <f t="shared" si="0"/>
        <v>15580.8</v>
      </c>
      <c r="F34" s="7663">
        <v>39</v>
      </c>
      <c r="G34" s="7664">
        <v>9.3000000000000007</v>
      </c>
      <c r="H34" s="7664">
        <v>9.4499999999999993</v>
      </c>
      <c r="I34" s="7661">
        <v>16000</v>
      </c>
      <c r="J34" s="7662">
        <f t="shared" si="1"/>
        <v>15580.8</v>
      </c>
      <c r="K34" s="7663">
        <v>71</v>
      </c>
      <c r="L34" s="7664">
        <v>17.3</v>
      </c>
      <c r="M34" s="7664">
        <v>17.45</v>
      </c>
      <c r="N34" s="7661">
        <v>16000</v>
      </c>
      <c r="O34" s="7662">
        <f t="shared" si="2"/>
        <v>15580.8</v>
      </c>
      <c r="P34" s="7665"/>
      <c r="Q34" s="10696">
        <v>6</v>
      </c>
      <c r="R34" s="10631">
        <v>6.15</v>
      </c>
      <c r="S34" s="12">
        <f>AVERAGE(D52:D55)</f>
        <v>16000</v>
      </c>
    </row>
    <row r="35" spans="1:19" x14ac:dyDescent="0.2">
      <c r="A35" s="7666">
        <v>8</v>
      </c>
      <c r="B35" s="7666">
        <v>1.45</v>
      </c>
      <c r="C35" s="7667">
        <v>2</v>
      </c>
      <c r="D35" s="7668">
        <v>16000</v>
      </c>
      <c r="E35" s="7669">
        <f t="shared" si="0"/>
        <v>15580.8</v>
      </c>
      <c r="F35" s="7670">
        <v>40</v>
      </c>
      <c r="G35" s="7667">
        <v>9.4499999999999993</v>
      </c>
      <c r="H35" s="7667">
        <v>10</v>
      </c>
      <c r="I35" s="7668">
        <v>16000</v>
      </c>
      <c r="J35" s="7669">
        <f t="shared" si="1"/>
        <v>15580.8</v>
      </c>
      <c r="K35" s="7670">
        <v>72</v>
      </c>
      <c r="L35" s="7671">
        <v>17.45</v>
      </c>
      <c r="M35" s="7667">
        <v>18</v>
      </c>
      <c r="N35" s="7668">
        <v>16000</v>
      </c>
      <c r="O35" s="7669">
        <f t="shared" si="2"/>
        <v>15580.8</v>
      </c>
      <c r="P35" s="7672"/>
      <c r="Q35" s="10696">
        <v>7</v>
      </c>
      <c r="R35" s="10631">
        <v>7.15</v>
      </c>
      <c r="S35" s="12">
        <f>AVERAGE(D56:D59)</f>
        <v>16000</v>
      </c>
    </row>
    <row r="36" spans="1:19" x14ac:dyDescent="0.2">
      <c r="A36" s="7673">
        <v>9</v>
      </c>
      <c r="B36" s="7674">
        <v>2</v>
      </c>
      <c r="C36" s="7675">
        <v>2.15</v>
      </c>
      <c r="D36" s="7676">
        <v>16000</v>
      </c>
      <c r="E36" s="7677">
        <f t="shared" si="0"/>
        <v>15580.8</v>
      </c>
      <c r="F36" s="7678">
        <v>41</v>
      </c>
      <c r="G36" s="7679">
        <v>10</v>
      </c>
      <c r="H36" s="7680">
        <v>10.15</v>
      </c>
      <c r="I36" s="7676">
        <v>16000</v>
      </c>
      <c r="J36" s="7677">
        <f t="shared" si="1"/>
        <v>15580.8</v>
      </c>
      <c r="K36" s="7678">
        <v>73</v>
      </c>
      <c r="L36" s="7680">
        <v>18</v>
      </c>
      <c r="M36" s="7679">
        <v>18.149999999999999</v>
      </c>
      <c r="N36" s="7676">
        <v>16000</v>
      </c>
      <c r="O36" s="7677">
        <f t="shared" si="2"/>
        <v>15580.8</v>
      </c>
      <c r="P36" s="7681"/>
      <c r="Q36" s="10696">
        <v>8</v>
      </c>
      <c r="R36" s="10696">
        <v>8.15</v>
      </c>
      <c r="S36" s="12">
        <f>AVERAGE(I28:I31)</f>
        <v>16000</v>
      </c>
    </row>
    <row r="37" spans="1:19" x14ac:dyDescent="0.2">
      <c r="A37" s="7682">
        <v>10</v>
      </c>
      <c r="B37" s="7682">
        <v>2.15</v>
      </c>
      <c r="C37" s="7683">
        <v>2.2999999999999998</v>
      </c>
      <c r="D37" s="7684">
        <v>16000</v>
      </c>
      <c r="E37" s="7685">
        <f t="shared" si="0"/>
        <v>15580.8</v>
      </c>
      <c r="F37" s="7686">
        <v>42</v>
      </c>
      <c r="G37" s="7683">
        <v>10.15</v>
      </c>
      <c r="H37" s="7687">
        <v>10.3</v>
      </c>
      <c r="I37" s="7684">
        <v>16000</v>
      </c>
      <c r="J37" s="7685">
        <f t="shared" si="1"/>
        <v>15580.8</v>
      </c>
      <c r="K37" s="7686">
        <v>74</v>
      </c>
      <c r="L37" s="7687">
        <v>18.149999999999999</v>
      </c>
      <c r="M37" s="7683">
        <v>18.3</v>
      </c>
      <c r="N37" s="7684">
        <v>16000</v>
      </c>
      <c r="O37" s="7685">
        <f t="shared" si="2"/>
        <v>15580.8</v>
      </c>
      <c r="P37" s="7688"/>
      <c r="Q37" s="10696">
        <v>9</v>
      </c>
      <c r="R37" s="10696">
        <v>9.15</v>
      </c>
      <c r="S37" s="12">
        <f>AVERAGE(I32:I35)</f>
        <v>16000</v>
      </c>
    </row>
    <row r="38" spans="1:19" x14ac:dyDescent="0.2">
      <c r="A38" s="7689">
        <v>11</v>
      </c>
      <c r="B38" s="7690">
        <v>2.2999999999999998</v>
      </c>
      <c r="C38" s="7691">
        <v>2.4500000000000002</v>
      </c>
      <c r="D38" s="7692">
        <v>16000</v>
      </c>
      <c r="E38" s="7693">
        <f t="shared" si="0"/>
        <v>15580.8</v>
      </c>
      <c r="F38" s="7694">
        <v>43</v>
      </c>
      <c r="G38" s="7695">
        <v>10.3</v>
      </c>
      <c r="H38" s="7696">
        <v>10.45</v>
      </c>
      <c r="I38" s="7692">
        <v>16000</v>
      </c>
      <c r="J38" s="7693">
        <f t="shared" si="1"/>
        <v>15580.8</v>
      </c>
      <c r="K38" s="7694">
        <v>75</v>
      </c>
      <c r="L38" s="7696">
        <v>18.3</v>
      </c>
      <c r="M38" s="7695">
        <v>18.45</v>
      </c>
      <c r="N38" s="7692">
        <v>16000</v>
      </c>
      <c r="O38" s="7693">
        <f t="shared" si="2"/>
        <v>15580.8</v>
      </c>
      <c r="P38" s="7697"/>
      <c r="Q38" s="10696">
        <v>10</v>
      </c>
      <c r="R38" s="10693">
        <v>10.15</v>
      </c>
      <c r="S38" s="12">
        <f>AVERAGE(I36:I39)</f>
        <v>16000</v>
      </c>
    </row>
    <row r="39" spans="1:19" x14ac:dyDescent="0.2">
      <c r="A39" s="7698">
        <v>12</v>
      </c>
      <c r="B39" s="7698">
        <v>2.4500000000000002</v>
      </c>
      <c r="C39" s="7699">
        <v>3</v>
      </c>
      <c r="D39" s="7700">
        <v>16000</v>
      </c>
      <c r="E39" s="7701">
        <f t="shared" si="0"/>
        <v>15580.8</v>
      </c>
      <c r="F39" s="7702">
        <v>44</v>
      </c>
      <c r="G39" s="7699">
        <v>10.45</v>
      </c>
      <c r="H39" s="7703">
        <v>11</v>
      </c>
      <c r="I39" s="7700">
        <v>16000</v>
      </c>
      <c r="J39" s="7701">
        <f t="shared" si="1"/>
        <v>15580.8</v>
      </c>
      <c r="K39" s="7702">
        <v>76</v>
      </c>
      <c r="L39" s="7703">
        <v>18.45</v>
      </c>
      <c r="M39" s="7699">
        <v>19</v>
      </c>
      <c r="N39" s="7700">
        <v>16000</v>
      </c>
      <c r="O39" s="7701">
        <f t="shared" si="2"/>
        <v>15580.8</v>
      </c>
      <c r="P39" s="7704"/>
      <c r="Q39" s="10696">
        <v>11</v>
      </c>
      <c r="R39" s="10693">
        <v>11.15</v>
      </c>
      <c r="S39" s="12">
        <f>AVERAGE(I40:I43)</f>
        <v>16000</v>
      </c>
    </row>
    <row r="40" spans="1:19" x14ac:dyDescent="0.2">
      <c r="A40" s="7705">
        <v>13</v>
      </c>
      <c r="B40" s="7706">
        <v>3</v>
      </c>
      <c r="C40" s="7707">
        <v>3.15</v>
      </c>
      <c r="D40" s="7708">
        <v>16000</v>
      </c>
      <c r="E40" s="7709">
        <f t="shared" si="0"/>
        <v>15580.8</v>
      </c>
      <c r="F40" s="7710">
        <v>45</v>
      </c>
      <c r="G40" s="7711">
        <v>11</v>
      </c>
      <c r="H40" s="7712">
        <v>11.15</v>
      </c>
      <c r="I40" s="7708">
        <v>16000</v>
      </c>
      <c r="J40" s="7709">
        <f t="shared" si="1"/>
        <v>15580.8</v>
      </c>
      <c r="K40" s="7710">
        <v>77</v>
      </c>
      <c r="L40" s="7712">
        <v>19</v>
      </c>
      <c r="M40" s="7711">
        <v>19.149999999999999</v>
      </c>
      <c r="N40" s="7708">
        <v>16000</v>
      </c>
      <c r="O40" s="7709">
        <f t="shared" si="2"/>
        <v>15580.8</v>
      </c>
      <c r="P40" s="7713"/>
      <c r="Q40" s="10696">
        <v>12</v>
      </c>
      <c r="R40" s="10693">
        <v>12.15</v>
      </c>
      <c r="S40" s="12">
        <f>AVERAGE(I44:I47)</f>
        <v>16000</v>
      </c>
    </row>
    <row r="41" spans="1:19" x14ac:dyDescent="0.2">
      <c r="A41" s="7714">
        <v>14</v>
      </c>
      <c r="B41" s="7714">
        <v>3.15</v>
      </c>
      <c r="C41" s="7715">
        <v>3.3</v>
      </c>
      <c r="D41" s="7716">
        <v>16000</v>
      </c>
      <c r="E41" s="7717">
        <f t="shared" si="0"/>
        <v>15580.8</v>
      </c>
      <c r="F41" s="7718">
        <v>46</v>
      </c>
      <c r="G41" s="7719">
        <v>11.15</v>
      </c>
      <c r="H41" s="7715">
        <v>11.3</v>
      </c>
      <c r="I41" s="7716">
        <v>16000</v>
      </c>
      <c r="J41" s="7717">
        <f t="shared" si="1"/>
        <v>15580.8</v>
      </c>
      <c r="K41" s="7718">
        <v>78</v>
      </c>
      <c r="L41" s="7715">
        <v>19.149999999999999</v>
      </c>
      <c r="M41" s="7719">
        <v>19.3</v>
      </c>
      <c r="N41" s="7716">
        <v>16000</v>
      </c>
      <c r="O41" s="7717">
        <f t="shared" si="2"/>
        <v>15580.8</v>
      </c>
      <c r="P41" s="7720"/>
      <c r="Q41" s="10696">
        <v>13</v>
      </c>
      <c r="R41" s="10693">
        <v>13.15</v>
      </c>
      <c r="S41" s="12">
        <f>AVERAGE(I48:I51)</f>
        <v>16000</v>
      </c>
    </row>
    <row r="42" spans="1:19" x14ac:dyDescent="0.2">
      <c r="A42" s="7721">
        <v>15</v>
      </c>
      <c r="B42" s="7722">
        <v>3.3</v>
      </c>
      <c r="C42" s="7723">
        <v>3.45</v>
      </c>
      <c r="D42" s="7724">
        <v>16000</v>
      </c>
      <c r="E42" s="7725">
        <f t="shared" si="0"/>
        <v>15580.8</v>
      </c>
      <c r="F42" s="7726">
        <v>47</v>
      </c>
      <c r="G42" s="7727">
        <v>11.3</v>
      </c>
      <c r="H42" s="7728">
        <v>11.45</v>
      </c>
      <c r="I42" s="7724">
        <v>16000</v>
      </c>
      <c r="J42" s="7725">
        <f t="shared" si="1"/>
        <v>15580.8</v>
      </c>
      <c r="K42" s="7726">
        <v>79</v>
      </c>
      <c r="L42" s="7728">
        <v>19.3</v>
      </c>
      <c r="M42" s="7727">
        <v>19.45</v>
      </c>
      <c r="N42" s="7724">
        <v>16000</v>
      </c>
      <c r="O42" s="7725">
        <f t="shared" si="2"/>
        <v>15580.8</v>
      </c>
      <c r="P42" s="7729"/>
      <c r="Q42" s="10696">
        <v>14</v>
      </c>
      <c r="R42" s="10693">
        <v>14.15</v>
      </c>
      <c r="S42" s="12">
        <f>AVERAGE(I52:I55)</f>
        <v>16000</v>
      </c>
    </row>
    <row r="43" spans="1:19" x14ac:dyDescent="0.2">
      <c r="A43" s="7730">
        <v>16</v>
      </c>
      <c r="B43" s="7730">
        <v>3.45</v>
      </c>
      <c r="C43" s="7731">
        <v>4</v>
      </c>
      <c r="D43" s="7732">
        <v>16000</v>
      </c>
      <c r="E43" s="7733">
        <f t="shared" si="0"/>
        <v>15580.8</v>
      </c>
      <c r="F43" s="7734">
        <v>48</v>
      </c>
      <c r="G43" s="7735">
        <v>11.45</v>
      </c>
      <c r="H43" s="7731">
        <v>12</v>
      </c>
      <c r="I43" s="7732">
        <v>16000</v>
      </c>
      <c r="J43" s="7733">
        <f t="shared" si="1"/>
        <v>15580.8</v>
      </c>
      <c r="K43" s="7734">
        <v>80</v>
      </c>
      <c r="L43" s="7731">
        <v>19.45</v>
      </c>
      <c r="M43" s="7731">
        <v>20</v>
      </c>
      <c r="N43" s="7732">
        <v>16000</v>
      </c>
      <c r="O43" s="7733">
        <f t="shared" si="2"/>
        <v>15580.8</v>
      </c>
      <c r="P43" s="7736"/>
      <c r="Q43" s="10696">
        <v>15</v>
      </c>
      <c r="R43" s="10696">
        <v>15.15</v>
      </c>
      <c r="S43" s="12">
        <f>AVERAGE(I56:I59)</f>
        <v>16000</v>
      </c>
    </row>
    <row r="44" spans="1:19" x14ac:dyDescent="0.2">
      <c r="A44" s="7737">
        <v>17</v>
      </c>
      <c r="B44" s="7738">
        <v>4</v>
      </c>
      <c r="C44" s="7739">
        <v>4.1500000000000004</v>
      </c>
      <c r="D44" s="7740">
        <v>16000</v>
      </c>
      <c r="E44" s="7741">
        <f t="shared" si="0"/>
        <v>15580.8</v>
      </c>
      <c r="F44" s="7742">
        <v>49</v>
      </c>
      <c r="G44" s="7743">
        <v>12</v>
      </c>
      <c r="H44" s="7744">
        <v>12.15</v>
      </c>
      <c r="I44" s="7740">
        <v>16000</v>
      </c>
      <c r="J44" s="7741">
        <f t="shared" si="1"/>
        <v>15580.8</v>
      </c>
      <c r="K44" s="7742">
        <v>81</v>
      </c>
      <c r="L44" s="7744">
        <v>20</v>
      </c>
      <c r="M44" s="7743">
        <v>20.149999999999999</v>
      </c>
      <c r="N44" s="7740">
        <v>16000</v>
      </c>
      <c r="O44" s="7741">
        <f t="shared" si="2"/>
        <v>15580.8</v>
      </c>
      <c r="P44" s="7745"/>
      <c r="Q44" s="10696">
        <v>16</v>
      </c>
      <c r="R44" s="10696">
        <v>16.149999999999999</v>
      </c>
      <c r="S44" s="12">
        <f>AVERAGE(N28:N31)</f>
        <v>16000</v>
      </c>
    </row>
    <row r="45" spans="1:19" x14ac:dyDescent="0.2">
      <c r="A45" s="7746">
        <v>18</v>
      </c>
      <c r="B45" s="7746">
        <v>4.1500000000000004</v>
      </c>
      <c r="C45" s="7747">
        <v>4.3</v>
      </c>
      <c r="D45" s="7748">
        <v>16000</v>
      </c>
      <c r="E45" s="7749">
        <f t="shared" si="0"/>
        <v>15580.8</v>
      </c>
      <c r="F45" s="7750">
        <v>50</v>
      </c>
      <c r="G45" s="7751">
        <v>12.15</v>
      </c>
      <c r="H45" s="7747">
        <v>12.3</v>
      </c>
      <c r="I45" s="7748">
        <v>16000</v>
      </c>
      <c r="J45" s="7749">
        <f t="shared" si="1"/>
        <v>15580.8</v>
      </c>
      <c r="K45" s="7750">
        <v>82</v>
      </c>
      <c r="L45" s="7747">
        <v>20.149999999999999</v>
      </c>
      <c r="M45" s="7751">
        <v>20.3</v>
      </c>
      <c r="N45" s="7748">
        <v>16000</v>
      </c>
      <c r="O45" s="7749">
        <f t="shared" si="2"/>
        <v>15580.8</v>
      </c>
      <c r="P45" s="7752"/>
      <c r="Q45" s="10696">
        <v>17</v>
      </c>
      <c r="R45" s="10696">
        <v>17.149999999999999</v>
      </c>
      <c r="S45" s="12">
        <f>AVERAGE(N32:N35)</f>
        <v>16000</v>
      </c>
    </row>
    <row r="46" spans="1:19" x14ac:dyDescent="0.2">
      <c r="A46" s="7753">
        <v>19</v>
      </c>
      <c r="B46" s="7754">
        <v>4.3</v>
      </c>
      <c r="C46" s="7755">
        <v>4.45</v>
      </c>
      <c r="D46" s="7756">
        <v>16000</v>
      </c>
      <c r="E46" s="7757">
        <f t="shared" si="0"/>
        <v>15580.8</v>
      </c>
      <c r="F46" s="7758">
        <v>51</v>
      </c>
      <c r="G46" s="7759">
        <v>12.3</v>
      </c>
      <c r="H46" s="7760">
        <v>12.45</v>
      </c>
      <c r="I46" s="7756">
        <v>16000</v>
      </c>
      <c r="J46" s="7757">
        <f t="shared" si="1"/>
        <v>15580.8</v>
      </c>
      <c r="K46" s="7758">
        <v>83</v>
      </c>
      <c r="L46" s="7760">
        <v>20.3</v>
      </c>
      <c r="M46" s="7759">
        <v>20.45</v>
      </c>
      <c r="N46" s="7756">
        <v>16000</v>
      </c>
      <c r="O46" s="7757">
        <f t="shared" si="2"/>
        <v>15580.8</v>
      </c>
      <c r="P46" s="7761"/>
      <c r="Q46" s="10693">
        <v>18</v>
      </c>
      <c r="R46" s="10696">
        <v>18.149999999999999</v>
      </c>
      <c r="S46" s="12">
        <f>AVERAGE(N36:N39)</f>
        <v>16000</v>
      </c>
    </row>
    <row r="47" spans="1:19" x14ac:dyDescent="0.2">
      <c r="A47" s="7762">
        <v>20</v>
      </c>
      <c r="B47" s="7762">
        <v>4.45</v>
      </c>
      <c r="C47" s="7763">
        <v>5</v>
      </c>
      <c r="D47" s="7764">
        <v>16000</v>
      </c>
      <c r="E47" s="7765">
        <f t="shared" si="0"/>
        <v>15580.8</v>
      </c>
      <c r="F47" s="7766">
        <v>52</v>
      </c>
      <c r="G47" s="7767">
        <v>12.45</v>
      </c>
      <c r="H47" s="7763">
        <v>13</v>
      </c>
      <c r="I47" s="7764">
        <v>16000</v>
      </c>
      <c r="J47" s="7765">
        <f t="shared" si="1"/>
        <v>15580.8</v>
      </c>
      <c r="K47" s="7766">
        <v>84</v>
      </c>
      <c r="L47" s="7763">
        <v>20.45</v>
      </c>
      <c r="M47" s="7767">
        <v>21</v>
      </c>
      <c r="N47" s="7764">
        <v>16000</v>
      </c>
      <c r="O47" s="7765">
        <f t="shared" si="2"/>
        <v>15580.8</v>
      </c>
      <c r="P47" s="7768"/>
      <c r="Q47" s="10693">
        <v>19</v>
      </c>
      <c r="R47" s="10696">
        <v>19.149999999999999</v>
      </c>
      <c r="S47" s="12">
        <f>AVERAGE(N40:N43)</f>
        <v>16000</v>
      </c>
    </row>
    <row r="48" spans="1:19" x14ac:dyDescent="0.2">
      <c r="A48" s="7769">
        <v>21</v>
      </c>
      <c r="B48" s="7770">
        <v>5</v>
      </c>
      <c r="C48" s="7771">
        <v>5.15</v>
      </c>
      <c r="D48" s="7772">
        <v>16000</v>
      </c>
      <c r="E48" s="7773">
        <f t="shared" si="0"/>
        <v>15580.8</v>
      </c>
      <c r="F48" s="7774">
        <v>53</v>
      </c>
      <c r="G48" s="7770">
        <v>13</v>
      </c>
      <c r="H48" s="7775">
        <v>13.15</v>
      </c>
      <c r="I48" s="7772">
        <v>16000</v>
      </c>
      <c r="J48" s="7773">
        <f t="shared" si="1"/>
        <v>15580.8</v>
      </c>
      <c r="K48" s="7774">
        <v>85</v>
      </c>
      <c r="L48" s="7775">
        <v>21</v>
      </c>
      <c r="M48" s="7770">
        <v>21.15</v>
      </c>
      <c r="N48" s="7772">
        <v>16000</v>
      </c>
      <c r="O48" s="7773">
        <f t="shared" si="2"/>
        <v>15580.8</v>
      </c>
      <c r="P48" s="7776"/>
      <c r="Q48" s="10693">
        <v>20</v>
      </c>
      <c r="R48" s="10696">
        <v>20.149999999999999</v>
      </c>
      <c r="S48" s="12">
        <f>AVERAGE(N44:N47)</f>
        <v>16000</v>
      </c>
    </row>
    <row r="49" spans="1:19" x14ac:dyDescent="0.2">
      <c r="A49" s="7777">
        <v>22</v>
      </c>
      <c r="B49" s="7778">
        <v>5.15</v>
      </c>
      <c r="C49" s="7779">
        <v>5.3</v>
      </c>
      <c r="D49" s="7780">
        <v>16000</v>
      </c>
      <c r="E49" s="7781">
        <f t="shared" si="0"/>
        <v>15580.8</v>
      </c>
      <c r="F49" s="7782">
        <v>54</v>
      </c>
      <c r="G49" s="7783">
        <v>13.15</v>
      </c>
      <c r="H49" s="7779">
        <v>13.3</v>
      </c>
      <c r="I49" s="7780">
        <v>16000</v>
      </c>
      <c r="J49" s="7781">
        <f t="shared" si="1"/>
        <v>15580.8</v>
      </c>
      <c r="K49" s="7782">
        <v>86</v>
      </c>
      <c r="L49" s="7779">
        <v>21.15</v>
      </c>
      <c r="M49" s="7783">
        <v>21.3</v>
      </c>
      <c r="N49" s="7780">
        <v>16000</v>
      </c>
      <c r="O49" s="7781">
        <f t="shared" si="2"/>
        <v>15580.8</v>
      </c>
      <c r="P49" s="7784"/>
      <c r="Q49" s="10693">
        <v>21</v>
      </c>
      <c r="R49" s="10696">
        <v>21.15</v>
      </c>
      <c r="S49" s="12">
        <f>AVERAGE(N48:N51)</f>
        <v>16000</v>
      </c>
    </row>
    <row r="50" spans="1:19" x14ac:dyDescent="0.2">
      <c r="A50" s="7785">
        <v>23</v>
      </c>
      <c r="B50" s="7786">
        <v>5.3</v>
      </c>
      <c r="C50" s="7787">
        <v>5.45</v>
      </c>
      <c r="D50" s="7788">
        <v>16000</v>
      </c>
      <c r="E50" s="7789">
        <f t="shared" si="0"/>
        <v>15580.8</v>
      </c>
      <c r="F50" s="7790">
        <v>55</v>
      </c>
      <c r="G50" s="7786">
        <v>13.3</v>
      </c>
      <c r="H50" s="7791">
        <v>13.45</v>
      </c>
      <c r="I50" s="7788">
        <v>16000</v>
      </c>
      <c r="J50" s="7789">
        <f t="shared" si="1"/>
        <v>15580.8</v>
      </c>
      <c r="K50" s="7790">
        <v>87</v>
      </c>
      <c r="L50" s="7791">
        <v>21.3</v>
      </c>
      <c r="M50" s="7786">
        <v>21.45</v>
      </c>
      <c r="N50" s="7788">
        <v>16000</v>
      </c>
      <c r="O50" s="7789">
        <f t="shared" si="2"/>
        <v>15580.8</v>
      </c>
      <c r="P50" s="7792"/>
      <c r="Q50" s="10693">
        <v>22</v>
      </c>
      <c r="R50" s="10696">
        <v>22.15</v>
      </c>
      <c r="S50" s="12">
        <f>AVERAGE(N52:N55)</f>
        <v>16000</v>
      </c>
    </row>
    <row r="51" spans="1:19" x14ac:dyDescent="0.2">
      <c r="A51" s="7793">
        <v>24</v>
      </c>
      <c r="B51" s="7794">
        <v>5.45</v>
      </c>
      <c r="C51" s="7795">
        <v>6</v>
      </c>
      <c r="D51" s="7796">
        <v>16000</v>
      </c>
      <c r="E51" s="7797">
        <f t="shared" si="0"/>
        <v>15580.8</v>
      </c>
      <c r="F51" s="7798">
        <v>56</v>
      </c>
      <c r="G51" s="7799">
        <v>13.45</v>
      </c>
      <c r="H51" s="7795">
        <v>14</v>
      </c>
      <c r="I51" s="7796">
        <v>16000</v>
      </c>
      <c r="J51" s="7797">
        <f t="shared" si="1"/>
        <v>15580.8</v>
      </c>
      <c r="K51" s="7798">
        <v>88</v>
      </c>
      <c r="L51" s="7795">
        <v>21.45</v>
      </c>
      <c r="M51" s="7799">
        <v>22</v>
      </c>
      <c r="N51" s="7796">
        <v>16000</v>
      </c>
      <c r="O51" s="7797">
        <f t="shared" si="2"/>
        <v>15580.8</v>
      </c>
      <c r="P51" s="7800"/>
      <c r="Q51" s="10693">
        <v>23</v>
      </c>
      <c r="R51" s="10696">
        <v>23.15</v>
      </c>
      <c r="S51" s="12">
        <f>AVERAGE(N56:N59)</f>
        <v>16000</v>
      </c>
    </row>
    <row r="52" spans="1:19" x14ac:dyDescent="0.2">
      <c r="A52" s="7801">
        <v>25</v>
      </c>
      <c r="B52" s="7802">
        <v>6</v>
      </c>
      <c r="C52" s="7803">
        <v>6.15</v>
      </c>
      <c r="D52" s="7804">
        <v>16000</v>
      </c>
      <c r="E52" s="7805">
        <f t="shared" si="0"/>
        <v>15580.8</v>
      </c>
      <c r="F52" s="7806">
        <v>57</v>
      </c>
      <c r="G52" s="7802">
        <v>14</v>
      </c>
      <c r="H52" s="7807">
        <v>14.15</v>
      </c>
      <c r="I52" s="7804">
        <v>16000</v>
      </c>
      <c r="J52" s="7805">
        <f t="shared" si="1"/>
        <v>15580.8</v>
      </c>
      <c r="K52" s="7806">
        <v>89</v>
      </c>
      <c r="L52" s="7807">
        <v>22</v>
      </c>
      <c r="M52" s="7802">
        <v>22.15</v>
      </c>
      <c r="N52" s="7804">
        <v>16000</v>
      </c>
      <c r="O52" s="7805">
        <f t="shared" si="2"/>
        <v>15580.8</v>
      </c>
      <c r="P52" s="7808"/>
      <c r="Q52" t="s">
        <v>168</v>
      </c>
      <c r="S52" s="12">
        <f>AVERAGE(S28:S51)</f>
        <v>16000</v>
      </c>
    </row>
    <row r="53" spans="1:19" x14ac:dyDescent="0.2">
      <c r="A53" s="7809">
        <v>26</v>
      </c>
      <c r="B53" s="7810">
        <v>6.15</v>
      </c>
      <c r="C53" s="7811">
        <v>6.3</v>
      </c>
      <c r="D53" s="7812">
        <v>16000</v>
      </c>
      <c r="E53" s="7813">
        <f t="shared" si="0"/>
        <v>15580.8</v>
      </c>
      <c r="F53" s="7814">
        <v>58</v>
      </c>
      <c r="G53" s="7815">
        <v>14.15</v>
      </c>
      <c r="H53" s="7811">
        <v>14.3</v>
      </c>
      <c r="I53" s="7812">
        <v>16000</v>
      </c>
      <c r="J53" s="7813">
        <f t="shared" si="1"/>
        <v>15580.8</v>
      </c>
      <c r="K53" s="7814">
        <v>90</v>
      </c>
      <c r="L53" s="7811">
        <v>22.15</v>
      </c>
      <c r="M53" s="7815">
        <v>22.3</v>
      </c>
      <c r="N53" s="7812">
        <v>16000</v>
      </c>
      <c r="O53" s="7813">
        <f t="shared" si="2"/>
        <v>15580.8</v>
      </c>
      <c r="P53" s="7816"/>
    </row>
    <row r="54" spans="1:19" x14ac:dyDescent="0.2">
      <c r="A54" s="7817">
        <v>27</v>
      </c>
      <c r="B54" s="7818">
        <v>6.3</v>
      </c>
      <c r="C54" s="7819">
        <v>6.45</v>
      </c>
      <c r="D54" s="7820">
        <v>16000</v>
      </c>
      <c r="E54" s="7821">
        <f t="shared" si="0"/>
        <v>15580.8</v>
      </c>
      <c r="F54" s="7822">
        <v>59</v>
      </c>
      <c r="G54" s="7818">
        <v>14.3</v>
      </c>
      <c r="H54" s="7823">
        <v>14.45</v>
      </c>
      <c r="I54" s="7820">
        <v>16000</v>
      </c>
      <c r="J54" s="7821">
        <f t="shared" si="1"/>
        <v>15580.8</v>
      </c>
      <c r="K54" s="7822">
        <v>91</v>
      </c>
      <c r="L54" s="7823">
        <v>22.3</v>
      </c>
      <c r="M54" s="7818">
        <v>22.45</v>
      </c>
      <c r="N54" s="7820">
        <v>16000</v>
      </c>
      <c r="O54" s="7821">
        <f t="shared" si="2"/>
        <v>15580.8</v>
      </c>
      <c r="P54" s="7824"/>
    </row>
    <row r="55" spans="1:19" x14ac:dyDescent="0.2">
      <c r="A55" s="7825">
        <v>28</v>
      </c>
      <c r="B55" s="7826">
        <v>6.45</v>
      </c>
      <c r="C55" s="7827">
        <v>7</v>
      </c>
      <c r="D55" s="7828">
        <v>16000</v>
      </c>
      <c r="E55" s="7829">
        <f t="shared" si="0"/>
        <v>15580.8</v>
      </c>
      <c r="F55" s="7830">
        <v>60</v>
      </c>
      <c r="G55" s="7831">
        <v>14.45</v>
      </c>
      <c r="H55" s="7831">
        <v>15</v>
      </c>
      <c r="I55" s="7828">
        <v>16000</v>
      </c>
      <c r="J55" s="7829">
        <f t="shared" si="1"/>
        <v>15580.8</v>
      </c>
      <c r="K55" s="7830">
        <v>92</v>
      </c>
      <c r="L55" s="7827">
        <v>22.45</v>
      </c>
      <c r="M55" s="7831">
        <v>23</v>
      </c>
      <c r="N55" s="7828">
        <v>16000</v>
      </c>
      <c r="O55" s="7829">
        <f t="shared" si="2"/>
        <v>15580.8</v>
      </c>
      <c r="P55" s="7832"/>
    </row>
    <row r="56" spans="1:19" x14ac:dyDescent="0.2">
      <c r="A56" s="7833">
        <v>29</v>
      </c>
      <c r="B56" s="7834">
        <v>7</v>
      </c>
      <c r="C56" s="7835">
        <v>7.15</v>
      </c>
      <c r="D56" s="7836">
        <v>16000</v>
      </c>
      <c r="E56" s="7837">
        <f t="shared" si="0"/>
        <v>15580.8</v>
      </c>
      <c r="F56" s="7838">
        <v>61</v>
      </c>
      <c r="G56" s="7834">
        <v>15</v>
      </c>
      <c r="H56" s="7834">
        <v>15.15</v>
      </c>
      <c r="I56" s="7836">
        <v>16000</v>
      </c>
      <c r="J56" s="7837">
        <f t="shared" si="1"/>
        <v>15580.8</v>
      </c>
      <c r="K56" s="7838">
        <v>93</v>
      </c>
      <c r="L56" s="7839">
        <v>23</v>
      </c>
      <c r="M56" s="7834">
        <v>23.15</v>
      </c>
      <c r="N56" s="7836">
        <v>16000</v>
      </c>
      <c r="O56" s="7837">
        <f t="shared" si="2"/>
        <v>15580.8</v>
      </c>
      <c r="P56" s="7840"/>
    </row>
    <row r="57" spans="1:19" x14ac:dyDescent="0.2">
      <c r="A57" s="7841">
        <v>30</v>
      </c>
      <c r="B57" s="7842">
        <v>7.15</v>
      </c>
      <c r="C57" s="7843">
        <v>7.3</v>
      </c>
      <c r="D57" s="7844">
        <v>16000</v>
      </c>
      <c r="E57" s="7845">
        <f t="shared" si="0"/>
        <v>15580.8</v>
      </c>
      <c r="F57" s="7846">
        <v>62</v>
      </c>
      <c r="G57" s="7847">
        <v>15.15</v>
      </c>
      <c r="H57" s="7847">
        <v>15.3</v>
      </c>
      <c r="I57" s="7844">
        <v>16000</v>
      </c>
      <c r="J57" s="7845">
        <f t="shared" si="1"/>
        <v>15580.8</v>
      </c>
      <c r="K57" s="7846">
        <v>94</v>
      </c>
      <c r="L57" s="7847">
        <v>23.15</v>
      </c>
      <c r="M57" s="7847">
        <v>23.3</v>
      </c>
      <c r="N57" s="7844">
        <v>16000</v>
      </c>
      <c r="O57" s="7845">
        <f t="shared" si="2"/>
        <v>15580.8</v>
      </c>
      <c r="P57" s="7848"/>
    </row>
    <row r="58" spans="1:19" x14ac:dyDescent="0.2">
      <c r="A58" s="7849">
        <v>31</v>
      </c>
      <c r="B58" s="7850">
        <v>7.3</v>
      </c>
      <c r="C58" s="7851">
        <v>7.45</v>
      </c>
      <c r="D58" s="7852">
        <v>16000</v>
      </c>
      <c r="E58" s="7853">
        <f t="shared" si="0"/>
        <v>15580.8</v>
      </c>
      <c r="F58" s="7854">
        <v>63</v>
      </c>
      <c r="G58" s="7850">
        <v>15.3</v>
      </c>
      <c r="H58" s="7850">
        <v>15.45</v>
      </c>
      <c r="I58" s="7852">
        <v>16000</v>
      </c>
      <c r="J58" s="7853">
        <f t="shared" si="1"/>
        <v>15580.8</v>
      </c>
      <c r="K58" s="7854">
        <v>95</v>
      </c>
      <c r="L58" s="7850">
        <v>23.3</v>
      </c>
      <c r="M58" s="7850">
        <v>23.45</v>
      </c>
      <c r="N58" s="7852">
        <v>16000</v>
      </c>
      <c r="O58" s="7853">
        <f t="shared" si="2"/>
        <v>15580.8</v>
      </c>
      <c r="P58" s="7855"/>
    </row>
    <row r="59" spans="1:19" x14ac:dyDescent="0.2">
      <c r="A59" s="7856">
        <v>32</v>
      </c>
      <c r="B59" s="7857">
        <v>7.45</v>
      </c>
      <c r="C59" s="7858">
        <v>8</v>
      </c>
      <c r="D59" s="7859">
        <v>16000</v>
      </c>
      <c r="E59" s="7860">
        <f t="shared" si="0"/>
        <v>15580.8</v>
      </c>
      <c r="F59" s="7861">
        <v>64</v>
      </c>
      <c r="G59" s="7862">
        <v>15.45</v>
      </c>
      <c r="H59" s="7862">
        <v>16</v>
      </c>
      <c r="I59" s="7859">
        <v>16000</v>
      </c>
      <c r="J59" s="7860">
        <f t="shared" si="1"/>
        <v>15580.8</v>
      </c>
      <c r="K59" s="7861">
        <v>96</v>
      </c>
      <c r="L59" s="7862">
        <v>23.45</v>
      </c>
      <c r="M59" s="7862">
        <v>24</v>
      </c>
      <c r="N59" s="7859">
        <v>16000</v>
      </c>
      <c r="O59" s="7860">
        <f t="shared" si="2"/>
        <v>15580.8</v>
      </c>
      <c r="P59" s="7863"/>
    </row>
    <row r="60" spans="1:19" x14ac:dyDescent="0.2">
      <c r="A60" s="7864" t="s">
        <v>27</v>
      </c>
      <c r="B60" s="7865"/>
      <c r="C60" s="7865"/>
      <c r="D60" s="7866">
        <f>SUM(D28:D59)</f>
        <v>512000</v>
      </c>
      <c r="E60" s="7867">
        <f>SUM(E28:E59)</f>
        <v>498585.59999999974</v>
      </c>
      <c r="F60" s="7865"/>
      <c r="G60" s="7865"/>
      <c r="H60" s="7865"/>
      <c r="I60" s="7866">
        <f>SUM(I28:I59)</f>
        <v>512000</v>
      </c>
      <c r="J60" s="7867">
        <f>SUM(J28:J59)</f>
        <v>498585.59999999974</v>
      </c>
      <c r="K60" s="7865"/>
      <c r="L60" s="7865"/>
      <c r="M60" s="7865"/>
      <c r="N60" s="7865">
        <f>SUM(N28:N59)</f>
        <v>512000</v>
      </c>
      <c r="O60" s="7867">
        <f>SUM(O28:O59)</f>
        <v>498585.59999999974</v>
      </c>
      <c r="P60" s="7868"/>
    </row>
    <row r="64" spans="1:19" x14ac:dyDescent="0.2">
      <c r="A64" t="s">
        <v>91</v>
      </c>
      <c r="B64">
        <f>SUM(D60,I60,N60)/(4000*1000)</f>
        <v>0.38400000000000001</v>
      </c>
      <c r="C64">
        <f>ROUNDDOWN(SUM(E60,J60,O60)/(4000*1000),4)</f>
        <v>0.37390000000000001</v>
      </c>
    </row>
    <row r="66" spans="1:16" x14ac:dyDescent="0.2">
      <c r="A66" s="7869"/>
      <c r="B66" s="7870"/>
      <c r="C66" s="7870"/>
      <c r="D66" s="7871"/>
      <c r="E66" s="7870"/>
      <c r="F66" s="7870"/>
      <c r="G66" s="7870"/>
      <c r="H66" s="7870"/>
      <c r="I66" s="7871"/>
      <c r="J66" s="7872"/>
      <c r="K66" s="7870"/>
      <c r="L66" s="7870"/>
      <c r="M66" s="7870"/>
      <c r="N66" s="7870"/>
      <c r="O66" s="7870"/>
      <c r="P66" s="7873"/>
    </row>
    <row r="67" spans="1:16" x14ac:dyDescent="0.2">
      <c r="A67" s="7874" t="s">
        <v>28</v>
      </c>
      <c r="B67" s="7875"/>
      <c r="C67" s="7875"/>
      <c r="D67" s="7876"/>
      <c r="E67" s="7877"/>
      <c r="F67" s="7875"/>
      <c r="G67" s="7875"/>
      <c r="H67" s="7877"/>
      <c r="I67" s="7876"/>
      <c r="J67" s="7878"/>
      <c r="K67" s="7875"/>
      <c r="L67" s="7875"/>
      <c r="M67" s="7875"/>
      <c r="N67" s="7875"/>
      <c r="O67" s="7875"/>
      <c r="P67" s="7879"/>
    </row>
    <row r="68" spans="1:16" x14ac:dyDescent="0.2">
      <c r="A68" s="7880"/>
      <c r="B68" s="7881"/>
      <c r="C68" s="7881"/>
      <c r="D68" s="7881"/>
      <c r="E68" s="7881"/>
      <c r="F68" s="7881"/>
      <c r="G68" s="7881"/>
      <c r="H68" s="7881"/>
      <c r="I68" s="7881"/>
      <c r="J68" s="7881"/>
      <c r="K68" s="7881"/>
      <c r="L68" s="7882"/>
      <c r="M68" s="7882"/>
      <c r="N68" s="7882"/>
      <c r="O68" s="7882"/>
      <c r="P68" s="7883"/>
    </row>
    <row r="69" spans="1:16" x14ac:dyDescent="0.2">
      <c r="A69" s="7884"/>
      <c r="B69" s="7885"/>
      <c r="C69" s="7885"/>
      <c r="D69" s="7886"/>
      <c r="E69" s="7887"/>
      <c r="F69" s="7885"/>
      <c r="G69" s="7885"/>
      <c r="H69" s="7887"/>
      <c r="I69" s="7886"/>
      <c r="J69" s="7888"/>
      <c r="K69" s="7885"/>
      <c r="L69" s="7885"/>
      <c r="M69" s="7885"/>
      <c r="N69" s="7885"/>
      <c r="O69" s="7885"/>
      <c r="P69" s="7889"/>
    </row>
    <row r="70" spans="1:16" x14ac:dyDescent="0.2">
      <c r="A70" s="7890"/>
      <c r="B70" s="7891"/>
      <c r="C70" s="7891"/>
      <c r="D70" s="7892"/>
      <c r="E70" s="7893"/>
      <c r="F70" s="7891"/>
      <c r="G70" s="7891"/>
      <c r="H70" s="7893"/>
      <c r="I70" s="7892"/>
      <c r="J70" s="7891"/>
      <c r="K70" s="7891"/>
      <c r="L70" s="7891"/>
      <c r="M70" s="7891"/>
      <c r="N70" s="7891"/>
      <c r="O70" s="7891"/>
      <c r="P70" s="7894"/>
    </row>
    <row r="71" spans="1:16" x14ac:dyDescent="0.2">
      <c r="A71" s="7895"/>
      <c r="B71" s="7896"/>
      <c r="C71" s="7896"/>
      <c r="D71" s="7897"/>
      <c r="E71" s="7898"/>
      <c r="F71" s="7896"/>
      <c r="G71" s="7896"/>
      <c r="H71" s="7898"/>
      <c r="I71" s="7897"/>
      <c r="J71" s="7896"/>
      <c r="K71" s="7896"/>
      <c r="L71" s="7896"/>
      <c r="M71" s="7896"/>
      <c r="N71" s="7896"/>
      <c r="O71" s="7896"/>
      <c r="P71" s="7899"/>
    </row>
    <row r="72" spans="1:16" x14ac:dyDescent="0.2">
      <c r="A72" s="7900"/>
      <c r="B72" s="7901"/>
      <c r="C72" s="7901"/>
      <c r="D72" s="7902"/>
      <c r="E72" s="7903"/>
      <c r="F72" s="7901"/>
      <c r="G72" s="7901"/>
      <c r="H72" s="7903"/>
      <c r="I72" s="7902"/>
      <c r="J72" s="7901"/>
      <c r="K72" s="7901"/>
      <c r="L72" s="7901"/>
      <c r="M72" s="7901" t="s">
        <v>29</v>
      </c>
      <c r="N72" s="7901"/>
      <c r="O72" s="7901"/>
      <c r="P72" s="7904"/>
    </row>
    <row r="73" spans="1:16" x14ac:dyDescent="0.2">
      <c r="A73" s="7905"/>
      <c r="B73" s="7906"/>
      <c r="C73" s="7906"/>
      <c r="D73" s="7907"/>
      <c r="E73" s="7908"/>
      <c r="F73" s="7906"/>
      <c r="G73" s="7906"/>
      <c r="H73" s="7908"/>
      <c r="I73" s="7907"/>
      <c r="J73" s="7906"/>
      <c r="K73" s="7906"/>
      <c r="L73" s="7906"/>
      <c r="M73" s="7906" t="s">
        <v>30</v>
      </c>
      <c r="N73" s="7906"/>
      <c r="O73" s="7906"/>
      <c r="P73" s="7909"/>
    </row>
    <row r="74" spans="1:16" ht="15.75" x14ac:dyDescent="0.25">
      <c r="E74" s="7910"/>
      <c r="H74" s="7910"/>
    </row>
    <row r="75" spans="1:16" ht="15.75" x14ac:dyDescent="0.25">
      <c r="C75" s="7911"/>
      <c r="E75" s="7912"/>
      <c r="H75" s="7912"/>
    </row>
    <row r="76" spans="1:16" ht="15.75" x14ac:dyDescent="0.25">
      <c r="E76" s="7913"/>
      <c r="H76" s="7913"/>
    </row>
    <row r="77" spans="1:16" ht="15.75" x14ac:dyDescent="0.25">
      <c r="E77" s="7914"/>
      <c r="H77" s="7914"/>
    </row>
    <row r="78" spans="1:16" ht="15.75" x14ac:dyDescent="0.25">
      <c r="E78" s="7915"/>
      <c r="H78" s="7915"/>
    </row>
    <row r="79" spans="1:16" ht="15.75" x14ac:dyDescent="0.25">
      <c r="E79" s="7916"/>
      <c r="H79" s="7916"/>
    </row>
    <row r="80" spans="1:16" ht="15.75" x14ac:dyDescent="0.25">
      <c r="E80" s="7917"/>
      <c r="H80" s="7917"/>
    </row>
    <row r="81" spans="5:13" ht="15.75" x14ac:dyDescent="0.25">
      <c r="E81" s="7918"/>
      <c r="H81" s="7918"/>
    </row>
    <row r="82" spans="5:13" ht="15.75" x14ac:dyDescent="0.25">
      <c r="E82" s="7919"/>
      <c r="H82" s="7919"/>
    </row>
    <row r="83" spans="5:13" ht="15.75" x14ac:dyDescent="0.25">
      <c r="E83" s="7920"/>
      <c r="H83" s="7920"/>
    </row>
    <row r="84" spans="5:13" ht="15.75" x14ac:dyDescent="0.25">
      <c r="E84" s="7921"/>
      <c r="H84" s="7921"/>
    </row>
    <row r="85" spans="5:13" ht="15.75" x14ac:dyDescent="0.25">
      <c r="E85" s="7922"/>
      <c r="H85" s="7922"/>
    </row>
    <row r="86" spans="5:13" ht="15.75" x14ac:dyDescent="0.25">
      <c r="E86" s="7923"/>
      <c r="H86" s="7923"/>
    </row>
    <row r="87" spans="5:13" ht="15.75" x14ac:dyDescent="0.25">
      <c r="E87" s="7924"/>
      <c r="H87" s="7924"/>
    </row>
    <row r="88" spans="5:13" ht="15.75" x14ac:dyDescent="0.25">
      <c r="E88" s="7925"/>
      <c r="H88" s="7925"/>
    </row>
    <row r="89" spans="5:13" ht="15.75" x14ac:dyDescent="0.25">
      <c r="E89" s="7926"/>
      <c r="H89" s="7926"/>
    </row>
    <row r="90" spans="5:13" ht="15.75" x14ac:dyDescent="0.25">
      <c r="E90" s="7927"/>
      <c r="H90" s="7927"/>
    </row>
    <row r="91" spans="5:13" ht="15.75" x14ac:dyDescent="0.25">
      <c r="E91" s="7928"/>
      <c r="H91" s="7928"/>
    </row>
    <row r="92" spans="5:13" ht="15.75" x14ac:dyDescent="0.25">
      <c r="E92" s="7929"/>
      <c r="H92" s="7929"/>
    </row>
    <row r="93" spans="5:13" ht="15.75" x14ac:dyDescent="0.25">
      <c r="E93" s="7930"/>
      <c r="H93" s="7930"/>
    </row>
    <row r="94" spans="5:13" ht="15.75" x14ac:dyDescent="0.25">
      <c r="E94" s="7931"/>
      <c r="H94" s="7931"/>
    </row>
    <row r="95" spans="5:13" ht="15.75" x14ac:dyDescent="0.25">
      <c r="E95" s="7932"/>
      <c r="H95" s="7932"/>
    </row>
    <row r="96" spans="5:13" ht="15.75" x14ac:dyDescent="0.25">
      <c r="E96" s="7933"/>
      <c r="H96" s="7933"/>
      <c r="M96" s="7934" t="s">
        <v>8</v>
      </c>
    </row>
    <row r="97" spans="5:14" ht="15.75" x14ac:dyDescent="0.25">
      <c r="E97" s="7935"/>
      <c r="H97" s="7935"/>
    </row>
    <row r="98" spans="5:14" ht="15.75" x14ac:dyDescent="0.25">
      <c r="E98" s="7936"/>
      <c r="H98" s="7936"/>
    </row>
    <row r="99" spans="5:14" ht="15.75" x14ac:dyDescent="0.25">
      <c r="E99" s="7937"/>
      <c r="H99" s="7937"/>
    </row>
    <row r="101" spans="5:14" x14ac:dyDescent="0.2">
      <c r="N101" s="7938"/>
    </row>
    <row r="126" spans="4:4" x14ac:dyDescent="0.2">
      <c r="D126" s="7939"/>
    </row>
  </sheetData>
  <mergeCells count="1">
    <mergeCell ref="Q27:R27"/>
  </mergeCells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7940"/>
      <c r="B1" s="7941"/>
      <c r="C1" s="7941"/>
      <c r="D1" s="7942"/>
      <c r="E1" s="7941"/>
      <c r="F1" s="7941"/>
      <c r="G1" s="7941"/>
      <c r="H1" s="7941"/>
      <c r="I1" s="7942"/>
      <c r="J1" s="7941"/>
      <c r="K1" s="7941"/>
      <c r="L1" s="7941"/>
      <c r="M1" s="7941"/>
      <c r="N1" s="7941"/>
      <c r="O1" s="7941"/>
      <c r="P1" s="7943"/>
    </row>
    <row r="2" spans="1:16" ht="12.75" customHeight="1" x14ac:dyDescent="0.2">
      <c r="A2" s="7944" t="s">
        <v>0</v>
      </c>
      <c r="B2" s="7945"/>
      <c r="C2" s="7945"/>
      <c r="D2" s="7945"/>
      <c r="E2" s="7945"/>
      <c r="F2" s="7945"/>
      <c r="G2" s="7945"/>
      <c r="H2" s="7945"/>
      <c r="I2" s="7945"/>
      <c r="J2" s="7945"/>
      <c r="K2" s="7945"/>
      <c r="L2" s="7945"/>
      <c r="M2" s="7945"/>
      <c r="N2" s="7945"/>
      <c r="O2" s="7945"/>
      <c r="P2" s="7946"/>
    </row>
    <row r="3" spans="1:16" ht="12.75" customHeight="1" x14ac:dyDescent="0.2">
      <c r="A3" s="7947"/>
      <c r="B3" s="7948"/>
      <c r="C3" s="7948"/>
      <c r="D3" s="7948"/>
      <c r="E3" s="7948"/>
      <c r="F3" s="7948"/>
      <c r="G3" s="7948"/>
      <c r="H3" s="7948"/>
      <c r="I3" s="7948"/>
      <c r="J3" s="7948"/>
      <c r="K3" s="7948"/>
      <c r="L3" s="7948"/>
      <c r="M3" s="7948"/>
      <c r="N3" s="7948"/>
      <c r="O3" s="7948"/>
      <c r="P3" s="7949"/>
    </row>
    <row r="4" spans="1:16" ht="12.75" customHeight="1" x14ac:dyDescent="0.2">
      <c r="A4" s="7950" t="s">
        <v>92</v>
      </c>
      <c r="B4" s="7951"/>
      <c r="C4" s="7951"/>
      <c r="D4" s="7951"/>
      <c r="E4" s="7951"/>
      <c r="F4" s="7951"/>
      <c r="G4" s="7951"/>
      <c r="H4" s="7951"/>
      <c r="I4" s="7951"/>
      <c r="J4" s="7952"/>
      <c r="K4" s="7953"/>
      <c r="L4" s="7953"/>
      <c r="M4" s="7953"/>
      <c r="N4" s="7953"/>
      <c r="O4" s="7953"/>
      <c r="P4" s="7954"/>
    </row>
    <row r="5" spans="1:16" ht="12.75" customHeight="1" x14ac:dyDescent="0.2">
      <c r="A5" s="7955"/>
      <c r="B5" s="7956"/>
      <c r="C5" s="7956"/>
      <c r="D5" s="7957"/>
      <c r="E5" s="7956"/>
      <c r="F5" s="7956"/>
      <c r="G5" s="7956"/>
      <c r="H5" s="7956"/>
      <c r="I5" s="7957"/>
      <c r="J5" s="7956"/>
      <c r="K5" s="7956"/>
      <c r="L5" s="7956"/>
      <c r="M5" s="7956"/>
      <c r="N5" s="7956"/>
      <c r="O5" s="7956"/>
      <c r="P5" s="7958"/>
    </row>
    <row r="6" spans="1:16" ht="12.75" customHeight="1" x14ac:dyDescent="0.2">
      <c r="A6" s="7959" t="s">
        <v>2</v>
      </c>
      <c r="B6" s="7960"/>
      <c r="C6" s="7960"/>
      <c r="D6" s="7961"/>
      <c r="E6" s="7960"/>
      <c r="F6" s="7960"/>
      <c r="G6" s="7960"/>
      <c r="H6" s="7960"/>
      <c r="I6" s="7961"/>
      <c r="J6" s="7960"/>
      <c r="K6" s="7960"/>
      <c r="L6" s="7960"/>
      <c r="M6" s="7960"/>
      <c r="N6" s="7960"/>
      <c r="O6" s="7960"/>
      <c r="P6" s="7962"/>
    </row>
    <row r="7" spans="1:16" ht="12.75" customHeight="1" x14ac:dyDescent="0.2">
      <c r="A7" s="7963" t="s">
        <v>3</v>
      </c>
      <c r="B7" s="7964"/>
      <c r="C7" s="7964"/>
      <c r="D7" s="7965"/>
      <c r="E7" s="7964"/>
      <c r="F7" s="7964"/>
      <c r="G7" s="7964"/>
      <c r="H7" s="7964"/>
      <c r="I7" s="7965"/>
      <c r="J7" s="7964"/>
      <c r="K7" s="7964"/>
      <c r="L7" s="7964"/>
      <c r="M7" s="7964"/>
      <c r="N7" s="7964"/>
      <c r="O7" s="7964"/>
      <c r="P7" s="7966"/>
    </row>
    <row r="8" spans="1:16" ht="12.75" customHeight="1" x14ac:dyDescent="0.2">
      <c r="A8" s="7967" t="s">
        <v>4</v>
      </c>
      <c r="B8" s="7968"/>
      <c r="C8" s="7968"/>
      <c r="D8" s="7969"/>
      <c r="E8" s="7968"/>
      <c r="F8" s="7968"/>
      <c r="G8" s="7968"/>
      <c r="H8" s="7968"/>
      <c r="I8" s="7969"/>
      <c r="J8" s="7968"/>
      <c r="K8" s="7968"/>
      <c r="L8" s="7968"/>
      <c r="M8" s="7968"/>
      <c r="N8" s="7968"/>
      <c r="O8" s="7968"/>
      <c r="P8" s="7970"/>
    </row>
    <row r="9" spans="1:16" ht="12.75" customHeight="1" x14ac:dyDescent="0.2">
      <c r="A9" s="7971" t="s">
        <v>5</v>
      </c>
      <c r="B9" s="7972"/>
      <c r="C9" s="7972"/>
      <c r="D9" s="7973"/>
      <c r="E9" s="7972"/>
      <c r="F9" s="7972"/>
      <c r="G9" s="7972"/>
      <c r="H9" s="7972"/>
      <c r="I9" s="7973"/>
      <c r="J9" s="7972"/>
      <c r="K9" s="7972"/>
      <c r="L9" s="7972"/>
      <c r="M9" s="7972"/>
      <c r="N9" s="7972"/>
      <c r="O9" s="7972"/>
      <c r="P9" s="7974"/>
    </row>
    <row r="10" spans="1:16" ht="12.75" customHeight="1" x14ac:dyDescent="0.2">
      <c r="A10" s="7975" t="s">
        <v>6</v>
      </c>
      <c r="B10" s="7976"/>
      <c r="C10" s="7976"/>
      <c r="D10" s="7977"/>
      <c r="E10" s="7976"/>
      <c r="F10" s="7976"/>
      <c r="G10" s="7976"/>
      <c r="H10" s="7976"/>
      <c r="I10" s="7977"/>
      <c r="J10" s="7976"/>
      <c r="K10" s="7976"/>
      <c r="L10" s="7976"/>
      <c r="M10" s="7976"/>
      <c r="N10" s="7976"/>
      <c r="O10" s="7976"/>
      <c r="P10" s="7978"/>
    </row>
    <row r="11" spans="1:16" ht="12.75" customHeight="1" x14ac:dyDescent="0.2">
      <c r="A11" s="7979"/>
      <c r="B11" s="7980"/>
      <c r="C11" s="7980"/>
      <c r="D11" s="7981"/>
      <c r="E11" s="7980"/>
      <c r="F11" s="7980"/>
      <c r="G11" s="7982"/>
      <c r="H11" s="7980"/>
      <c r="I11" s="7981"/>
      <c r="J11" s="7980"/>
      <c r="K11" s="7980"/>
      <c r="L11" s="7980"/>
      <c r="M11" s="7980"/>
      <c r="N11" s="7980"/>
      <c r="O11" s="7980"/>
      <c r="P11" s="7983"/>
    </row>
    <row r="12" spans="1:16" ht="12.75" customHeight="1" x14ac:dyDescent="0.2">
      <c r="A12" s="7984" t="s">
        <v>93</v>
      </c>
      <c r="B12" s="7985"/>
      <c r="C12" s="7985"/>
      <c r="D12" s="7986"/>
      <c r="E12" s="7985" t="s">
        <v>8</v>
      </c>
      <c r="F12" s="7985"/>
      <c r="G12" s="7985"/>
      <c r="H12" s="7985"/>
      <c r="I12" s="7986"/>
      <c r="J12" s="7985"/>
      <c r="K12" s="7985"/>
      <c r="L12" s="7985"/>
      <c r="M12" s="7985"/>
      <c r="N12" s="7987" t="s">
        <v>94</v>
      </c>
      <c r="O12" s="7985"/>
      <c r="P12" s="7988"/>
    </row>
    <row r="13" spans="1:16" ht="12.75" customHeight="1" x14ac:dyDescent="0.2">
      <c r="A13" s="7989"/>
      <c r="B13" s="7990"/>
      <c r="C13" s="7990"/>
      <c r="D13" s="7991"/>
      <c r="E13" s="7990"/>
      <c r="F13" s="7990"/>
      <c r="G13" s="7990"/>
      <c r="H13" s="7990"/>
      <c r="I13" s="7991"/>
      <c r="J13" s="7990"/>
      <c r="K13" s="7990"/>
      <c r="L13" s="7990"/>
      <c r="M13" s="7990"/>
      <c r="N13" s="7990"/>
      <c r="O13" s="7990"/>
      <c r="P13" s="7992"/>
    </row>
    <row r="14" spans="1:16" ht="12.75" customHeight="1" x14ac:dyDescent="0.2">
      <c r="A14" s="7993" t="s">
        <v>10</v>
      </c>
      <c r="B14" s="7994"/>
      <c r="C14" s="7994"/>
      <c r="D14" s="7995"/>
      <c r="E14" s="7994"/>
      <c r="F14" s="7994"/>
      <c r="G14" s="7994"/>
      <c r="H14" s="7994"/>
      <c r="I14" s="7995"/>
      <c r="J14" s="7994"/>
      <c r="K14" s="7994"/>
      <c r="L14" s="7994"/>
      <c r="M14" s="7994"/>
      <c r="N14" s="7996"/>
      <c r="O14" s="7997"/>
      <c r="P14" s="7998"/>
    </row>
    <row r="15" spans="1:16" ht="12.75" customHeight="1" x14ac:dyDescent="0.2">
      <c r="A15" s="7999"/>
      <c r="B15" s="8000"/>
      <c r="C15" s="8000"/>
      <c r="D15" s="8001"/>
      <c r="E15" s="8000"/>
      <c r="F15" s="8000"/>
      <c r="G15" s="8000"/>
      <c r="H15" s="8000"/>
      <c r="I15" s="8001"/>
      <c r="J15" s="8000"/>
      <c r="K15" s="8000"/>
      <c r="L15" s="8000"/>
      <c r="M15" s="8000"/>
      <c r="N15" s="8002" t="s">
        <v>11</v>
      </c>
      <c r="O15" s="8003" t="s">
        <v>12</v>
      </c>
      <c r="P15" s="8004"/>
    </row>
    <row r="16" spans="1:16" ht="12.75" customHeight="1" x14ac:dyDescent="0.2">
      <c r="A16" s="8005" t="s">
        <v>13</v>
      </c>
      <c r="B16" s="8006"/>
      <c r="C16" s="8006"/>
      <c r="D16" s="8007"/>
      <c r="E16" s="8006"/>
      <c r="F16" s="8006"/>
      <c r="G16" s="8006"/>
      <c r="H16" s="8006"/>
      <c r="I16" s="8007"/>
      <c r="J16" s="8006"/>
      <c r="K16" s="8006"/>
      <c r="L16" s="8006"/>
      <c r="M16" s="8006"/>
      <c r="N16" s="8008"/>
      <c r="O16" s="8009"/>
      <c r="P16" s="8009"/>
    </row>
    <row r="17" spans="1:47" ht="12.75" customHeight="1" x14ac:dyDescent="0.2">
      <c r="A17" s="8010" t="s">
        <v>14</v>
      </c>
      <c r="B17" s="8011"/>
      <c r="C17" s="8011"/>
      <c r="D17" s="8012"/>
      <c r="E17" s="8011"/>
      <c r="F17" s="8011"/>
      <c r="G17" s="8011"/>
      <c r="H17" s="8011"/>
      <c r="I17" s="8012"/>
      <c r="J17" s="8011"/>
      <c r="K17" s="8011"/>
      <c r="L17" s="8011"/>
      <c r="M17" s="8011"/>
      <c r="N17" s="8013" t="s">
        <v>15</v>
      </c>
      <c r="O17" s="8014" t="s">
        <v>16</v>
      </c>
      <c r="P17" s="8015"/>
    </row>
    <row r="18" spans="1:47" ht="12.75" customHeight="1" x14ac:dyDescent="0.2">
      <c r="A18" s="8016"/>
      <c r="B18" s="8017"/>
      <c r="C18" s="8017"/>
      <c r="D18" s="8018"/>
      <c r="E18" s="8017"/>
      <c r="F18" s="8017"/>
      <c r="G18" s="8017"/>
      <c r="H18" s="8017"/>
      <c r="I18" s="8018"/>
      <c r="J18" s="8017"/>
      <c r="K18" s="8017"/>
      <c r="L18" s="8017"/>
      <c r="M18" s="8017"/>
      <c r="N18" s="8019"/>
      <c r="O18" s="8020"/>
      <c r="P18" s="8021" t="s">
        <v>8</v>
      </c>
    </row>
    <row r="19" spans="1:47" ht="12.75" customHeight="1" x14ac:dyDescent="0.2">
      <c r="A19" s="8022"/>
      <c r="B19" s="8023"/>
      <c r="C19" s="8023"/>
      <c r="D19" s="8024"/>
      <c r="E19" s="8023"/>
      <c r="F19" s="8023"/>
      <c r="G19" s="8023"/>
      <c r="H19" s="8023"/>
      <c r="I19" s="8024"/>
      <c r="J19" s="8023"/>
      <c r="K19" s="8025"/>
      <c r="L19" s="8023" t="s">
        <v>17</v>
      </c>
      <c r="M19" s="8023"/>
      <c r="N19" s="8026"/>
      <c r="O19" s="8027"/>
      <c r="P19" s="8028"/>
      <c r="AU19" s="8029"/>
    </row>
    <row r="20" spans="1:47" ht="12.75" customHeight="1" x14ac:dyDescent="0.2">
      <c r="A20" s="8030"/>
      <c r="B20" s="8031"/>
      <c r="C20" s="8031"/>
      <c r="D20" s="8032"/>
      <c r="E20" s="8031"/>
      <c r="F20" s="8031"/>
      <c r="G20" s="8031"/>
      <c r="H20" s="8031"/>
      <c r="I20" s="8032"/>
      <c r="J20" s="8031"/>
      <c r="K20" s="8031"/>
      <c r="L20" s="8031"/>
      <c r="M20" s="8031"/>
      <c r="N20" s="8033"/>
      <c r="O20" s="8034"/>
      <c r="P20" s="8035"/>
    </row>
    <row r="21" spans="1:47" ht="12.75" customHeight="1" x14ac:dyDescent="0.2">
      <c r="A21" s="8036"/>
      <c r="B21" s="8037"/>
      <c r="C21" s="8038"/>
      <c r="D21" s="8038"/>
      <c r="E21" s="8037"/>
      <c r="F21" s="8037"/>
      <c r="G21" s="8037"/>
      <c r="H21" s="8037" t="s">
        <v>8</v>
      </c>
      <c r="I21" s="8039"/>
      <c r="J21" s="8037"/>
      <c r="K21" s="8037"/>
      <c r="L21" s="8037"/>
      <c r="M21" s="8037"/>
      <c r="N21" s="8040"/>
      <c r="O21" s="8041"/>
      <c r="P21" s="8042"/>
    </row>
    <row r="22" spans="1:47" ht="12.75" customHeight="1" x14ac:dyDescent="0.2">
      <c r="A22" s="8043"/>
      <c r="B22" s="8044"/>
      <c r="C22" s="8044"/>
      <c r="D22" s="8045"/>
      <c r="E22" s="8044"/>
      <c r="F22" s="8044"/>
      <c r="G22" s="8044"/>
      <c r="H22" s="8044"/>
      <c r="I22" s="8045"/>
      <c r="J22" s="8044"/>
      <c r="K22" s="8044"/>
      <c r="L22" s="8044"/>
      <c r="M22" s="8044"/>
      <c r="N22" s="8044"/>
      <c r="O22" s="8044"/>
      <c r="P22" s="8046"/>
    </row>
    <row r="23" spans="1:47" ht="12.75" customHeight="1" x14ac:dyDescent="0.2">
      <c r="A23" s="8047" t="s">
        <v>18</v>
      </c>
      <c r="B23" s="8048"/>
      <c r="C23" s="8048"/>
      <c r="D23" s="8049"/>
      <c r="E23" s="8050" t="s">
        <v>19</v>
      </c>
      <c r="F23" s="8050"/>
      <c r="G23" s="8050"/>
      <c r="H23" s="8050"/>
      <c r="I23" s="8050"/>
      <c r="J23" s="8050"/>
      <c r="K23" s="8050"/>
      <c r="L23" s="8050"/>
      <c r="M23" s="8048"/>
      <c r="N23" s="8048"/>
      <c r="O23" s="8048"/>
      <c r="P23" s="8051"/>
    </row>
    <row r="24" spans="1:47" ht="15.75" x14ac:dyDescent="0.25">
      <c r="A24" s="8052"/>
      <c r="B24" s="8053"/>
      <c r="C24" s="8053"/>
      <c r="D24" s="8054"/>
      <c r="E24" s="8055" t="s">
        <v>20</v>
      </c>
      <c r="F24" s="8055"/>
      <c r="G24" s="8055"/>
      <c r="H24" s="8055"/>
      <c r="I24" s="8055"/>
      <c r="J24" s="8055"/>
      <c r="K24" s="8055"/>
      <c r="L24" s="8055"/>
      <c r="M24" s="8053"/>
      <c r="N24" s="8053"/>
      <c r="O24" s="8053"/>
      <c r="P24" s="8056"/>
    </row>
    <row r="25" spans="1:47" ht="12.75" customHeight="1" x14ac:dyDescent="0.2">
      <c r="A25" s="8057"/>
      <c r="B25" s="8058" t="s">
        <v>21</v>
      </c>
      <c r="C25" s="8059"/>
      <c r="D25" s="8059"/>
      <c r="E25" s="8059"/>
      <c r="F25" s="8059"/>
      <c r="G25" s="8059"/>
      <c r="H25" s="8059"/>
      <c r="I25" s="8059"/>
      <c r="J25" s="8059"/>
      <c r="K25" s="8059"/>
      <c r="L25" s="8059"/>
      <c r="M25" s="8059"/>
      <c r="N25" s="8059"/>
      <c r="O25" s="8060"/>
      <c r="P25" s="8061"/>
    </row>
    <row r="26" spans="1:47" ht="12.75" customHeight="1" x14ac:dyDescent="0.2">
      <c r="A26" s="8062" t="s">
        <v>22</v>
      </c>
      <c r="B26" s="8063" t="s">
        <v>23</v>
      </c>
      <c r="C26" s="8063"/>
      <c r="D26" s="8062" t="s">
        <v>24</v>
      </c>
      <c r="E26" s="8062" t="s">
        <v>25</v>
      </c>
      <c r="F26" s="8062" t="s">
        <v>22</v>
      </c>
      <c r="G26" s="8063" t="s">
        <v>23</v>
      </c>
      <c r="H26" s="8063"/>
      <c r="I26" s="8062" t="s">
        <v>24</v>
      </c>
      <c r="J26" s="8062" t="s">
        <v>25</v>
      </c>
      <c r="K26" s="8062" t="s">
        <v>22</v>
      </c>
      <c r="L26" s="8063" t="s">
        <v>23</v>
      </c>
      <c r="M26" s="8063"/>
      <c r="N26" s="8064" t="s">
        <v>24</v>
      </c>
      <c r="O26" s="8062" t="s">
        <v>25</v>
      </c>
      <c r="P26" s="8065"/>
    </row>
    <row r="27" spans="1:47" ht="12.75" customHeight="1" x14ac:dyDescent="0.2">
      <c r="A27" s="8066"/>
      <c r="B27" s="8067" t="s">
        <v>26</v>
      </c>
      <c r="C27" s="8067" t="s">
        <v>2</v>
      </c>
      <c r="D27" s="8066"/>
      <c r="E27" s="8066"/>
      <c r="F27" s="8066"/>
      <c r="G27" s="8067" t="s">
        <v>26</v>
      </c>
      <c r="H27" s="8067" t="s">
        <v>2</v>
      </c>
      <c r="I27" s="8066"/>
      <c r="J27" s="8066"/>
      <c r="K27" s="8066"/>
      <c r="L27" s="8067" t="s">
        <v>26</v>
      </c>
      <c r="M27" s="8067" t="s">
        <v>2</v>
      </c>
      <c r="N27" s="8068"/>
      <c r="O27" s="8066"/>
      <c r="P27" s="8069"/>
      <c r="Q27" s="37" t="s">
        <v>166</v>
      </c>
      <c r="R27" s="38"/>
      <c r="S27" t="s">
        <v>167</v>
      </c>
    </row>
    <row r="28" spans="1:47" ht="12.75" customHeight="1" x14ac:dyDescent="0.2">
      <c r="A28" s="8070">
        <v>1</v>
      </c>
      <c r="B28" s="8071">
        <v>0</v>
      </c>
      <c r="C28" s="8072">
        <v>0.15</v>
      </c>
      <c r="D28" s="8073">
        <v>16000</v>
      </c>
      <c r="E28" s="8074">
        <f t="shared" ref="E28:E59" si="0">D28*(100-2.62)/100</f>
        <v>15580.8</v>
      </c>
      <c r="F28" s="8075">
        <v>33</v>
      </c>
      <c r="G28" s="8076">
        <v>8</v>
      </c>
      <c r="H28" s="8076">
        <v>8.15</v>
      </c>
      <c r="I28" s="8073">
        <v>16000</v>
      </c>
      <c r="J28" s="8074">
        <f t="shared" ref="J28:J59" si="1">I28*(100-2.62)/100</f>
        <v>15580.8</v>
      </c>
      <c r="K28" s="8075">
        <v>65</v>
      </c>
      <c r="L28" s="8076">
        <v>16</v>
      </c>
      <c r="M28" s="8076">
        <v>16.149999999999999</v>
      </c>
      <c r="N28" s="8073">
        <v>16000</v>
      </c>
      <c r="O28" s="8074">
        <f t="shared" ref="O28:O59" si="2">N28*(100-2.62)/100</f>
        <v>15580.8</v>
      </c>
      <c r="P28" s="8077"/>
      <c r="Q28" s="9764">
        <v>0</v>
      </c>
      <c r="R28" s="10692">
        <v>0.15</v>
      </c>
      <c r="S28" s="12">
        <f>AVERAGE(D28:D31)</f>
        <v>16000</v>
      </c>
    </row>
    <row r="29" spans="1:47" ht="12.75" customHeight="1" x14ac:dyDescent="0.2">
      <c r="A29" s="8078">
        <v>2</v>
      </c>
      <c r="B29" s="8078">
        <v>0.15</v>
      </c>
      <c r="C29" s="8079">
        <v>0.3</v>
      </c>
      <c r="D29" s="8080">
        <v>16000</v>
      </c>
      <c r="E29" s="8081">
        <f t="shared" si="0"/>
        <v>15580.8</v>
      </c>
      <c r="F29" s="8082">
        <v>34</v>
      </c>
      <c r="G29" s="8083">
        <v>8.15</v>
      </c>
      <c r="H29" s="8083">
        <v>8.3000000000000007</v>
      </c>
      <c r="I29" s="8080">
        <v>16000</v>
      </c>
      <c r="J29" s="8081">
        <f t="shared" si="1"/>
        <v>15580.8</v>
      </c>
      <c r="K29" s="8082">
        <v>66</v>
      </c>
      <c r="L29" s="8083">
        <v>16.149999999999999</v>
      </c>
      <c r="M29" s="8083">
        <v>16.3</v>
      </c>
      <c r="N29" s="8080">
        <v>16000</v>
      </c>
      <c r="O29" s="8081">
        <f t="shared" si="2"/>
        <v>15580.8</v>
      </c>
      <c r="P29" s="8084"/>
      <c r="Q29" s="10696">
        <v>1</v>
      </c>
      <c r="R29" s="10692">
        <v>1.1499999999999999</v>
      </c>
      <c r="S29" s="12">
        <f>AVERAGE(D32:D35)</f>
        <v>16000</v>
      </c>
    </row>
    <row r="30" spans="1:47" ht="12.75" customHeight="1" x14ac:dyDescent="0.2">
      <c r="A30" s="8085">
        <v>3</v>
      </c>
      <c r="B30" s="8086">
        <v>0.3</v>
      </c>
      <c r="C30" s="8087">
        <v>0.45</v>
      </c>
      <c r="D30" s="8088">
        <v>16000</v>
      </c>
      <c r="E30" s="8089">
        <f t="shared" si="0"/>
        <v>15580.8</v>
      </c>
      <c r="F30" s="8090">
        <v>35</v>
      </c>
      <c r="G30" s="8091">
        <v>8.3000000000000007</v>
      </c>
      <c r="H30" s="8091">
        <v>8.4499999999999993</v>
      </c>
      <c r="I30" s="8088">
        <v>16000</v>
      </c>
      <c r="J30" s="8089">
        <f t="shared" si="1"/>
        <v>15580.8</v>
      </c>
      <c r="K30" s="8090">
        <v>67</v>
      </c>
      <c r="L30" s="8091">
        <v>16.3</v>
      </c>
      <c r="M30" s="8091">
        <v>16.45</v>
      </c>
      <c r="N30" s="8088">
        <v>16000</v>
      </c>
      <c r="O30" s="8089">
        <f t="shared" si="2"/>
        <v>15580.8</v>
      </c>
      <c r="P30" s="8092"/>
      <c r="Q30" s="10630">
        <v>2</v>
      </c>
      <c r="R30" s="10692">
        <v>2.15</v>
      </c>
      <c r="S30" s="12">
        <f>AVERAGE(D36:D39)</f>
        <v>16000</v>
      </c>
      <c r="V30" s="8093"/>
    </row>
    <row r="31" spans="1:47" ht="12.75" customHeight="1" x14ac:dyDescent="0.2">
      <c r="A31" s="8094">
        <v>4</v>
      </c>
      <c r="B31" s="8094">
        <v>0.45</v>
      </c>
      <c r="C31" s="8095">
        <v>1</v>
      </c>
      <c r="D31" s="8096">
        <v>16000</v>
      </c>
      <c r="E31" s="8097">
        <f t="shared" si="0"/>
        <v>15580.8</v>
      </c>
      <c r="F31" s="8098">
        <v>36</v>
      </c>
      <c r="G31" s="8095">
        <v>8.4499999999999993</v>
      </c>
      <c r="H31" s="8095">
        <v>9</v>
      </c>
      <c r="I31" s="8096">
        <v>16000</v>
      </c>
      <c r="J31" s="8097">
        <f t="shared" si="1"/>
        <v>15580.8</v>
      </c>
      <c r="K31" s="8098">
        <v>68</v>
      </c>
      <c r="L31" s="8095">
        <v>16.45</v>
      </c>
      <c r="M31" s="8095">
        <v>17</v>
      </c>
      <c r="N31" s="8096">
        <v>16000</v>
      </c>
      <c r="O31" s="8097">
        <f t="shared" si="2"/>
        <v>15580.8</v>
      </c>
      <c r="P31" s="8099"/>
      <c r="Q31" s="10630">
        <v>3</v>
      </c>
      <c r="R31" s="10631">
        <v>3.15</v>
      </c>
      <c r="S31" s="12">
        <f>AVERAGE(D40:D43)</f>
        <v>16000</v>
      </c>
    </row>
    <row r="32" spans="1:47" ht="12.75" customHeight="1" x14ac:dyDescent="0.2">
      <c r="A32" s="8100">
        <v>5</v>
      </c>
      <c r="B32" s="8101">
        <v>1</v>
      </c>
      <c r="C32" s="8102">
        <v>1.1499999999999999</v>
      </c>
      <c r="D32" s="8103">
        <v>16000</v>
      </c>
      <c r="E32" s="8104">
        <f t="shared" si="0"/>
        <v>15580.8</v>
      </c>
      <c r="F32" s="8105">
        <v>37</v>
      </c>
      <c r="G32" s="8101">
        <v>9</v>
      </c>
      <c r="H32" s="8101">
        <v>9.15</v>
      </c>
      <c r="I32" s="8103">
        <v>16000</v>
      </c>
      <c r="J32" s="8104">
        <f t="shared" si="1"/>
        <v>15580.8</v>
      </c>
      <c r="K32" s="8105">
        <v>69</v>
      </c>
      <c r="L32" s="8101">
        <v>17</v>
      </c>
      <c r="M32" s="8101">
        <v>17.149999999999999</v>
      </c>
      <c r="N32" s="8103">
        <v>16000</v>
      </c>
      <c r="O32" s="8104">
        <f t="shared" si="2"/>
        <v>15580.8</v>
      </c>
      <c r="P32" s="8106"/>
      <c r="Q32" s="10630">
        <v>4</v>
      </c>
      <c r="R32" s="10631">
        <v>4.1500000000000004</v>
      </c>
      <c r="S32" s="12">
        <f>AVERAGE(D44:D47)</f>
        <v>16000</v>
      </c>
      <c r="AQ32" s="8103"/>
    </row>
    <row r="33" spans="1:19" ht="12.75" customHeight="1" x14ac:dyDescent="0.2">
      <c r="A33" s="8107">
        <v>6</v>
      </c>
      <c r="B33" s="8108">
        <v>1.1499999999999999</v>
      </c>
      <c r="C33" s="8109">
        <v>1.3</v>
      </c>
      <c r="D33" s="8110">
        <v>16000</v>
      </c>
      <c r="E33" s="8111">
        <f t="shared" si="0"/>
        <v>15580.8</v>
      </c>
      <c r="F33" s="8112">
        <v>38</v>
      </c>
      <c r="G33" s="8109">
        <v>9.15</v>
      </c>
      <c r="H33" s="8109">
        <v>9.3000000000000007</v>
      </c>
      <c r="I33" s="8110">
        <v>16000</v>
      </c>
      <c r="J33" s="8111">
        <f t="shared" si="1"/>
        <v>15580.8</v>
      </c>
      <c r="K33" s="8112">
        <v>70</v>
      </c>
      <c r="L33" s="8109">
        <v>17.149999999999999</v>
      </c>
      <c r="M33" s="8109">
        <v>17.3</v>
      </c>
      <c r="N33" s="8110">
        <v>16000</v>
      </c>
      <c r="O33" s="8111">
        <f t="shared" si="2"/>
        <v>15580.8</v>
      </c>
      <c r="P33" s="8113"/>
      <c r="Q33" s="10696">
        <v>5</v>
      </c>
      <c r="R33" s="10631">
        <v>5.15</v>
      </c>
      <c r="S33" s="12">
        <f>AVERAGE(D48:D51)</f>
        <v>16000</v>
      </c>
    </row>
    <row r="34" spans="1:19" x14ac:dyDescent="0.2">
      <c r="A34" s="8114">
        <v>7</v>
      </c>
      <c r="B34" s="8115">
        <v>1.3</v>
      </c>
      <c r="C34" s="8116">
        <v>1.45</v>
      </c>
      <c r="D34" s="8117">
        <v>16000</v>
      </c>
      <c r="E34" s="8118">
        <f t="shared" si="0"/>
        <v>15580.8</v>
      </c>
      <c r="F34" s="8119">
        <v>39</v>
      </c>
      <c r="G34" s="8120">
        <v>9.3000000000000007</v>
      </c>
      <c r="H34" s="8120">
        <v>9.4499999999999993</v>
      </c>
      <c r="I34" s="8117">
        <v>16000</v>
      </c>
      <c r="J34" s="8118">
        <f t="shared" si="1"/>
        <v>15580.8</v>
      </c>
      <c r="K34" s="8119">
        <v>71</v>
      </c>
      <c r="L34" s="8120">
        <v>17.3</v>
      </c>
      <c r="M34" s="8120">
        <v>17.45</v>
      </c>
      <c r="N34" s="8117">
        <v>16000</v>
      </c>
      <c r="O34" s="8118">
        <f t="shared" si="2"/>
        <v>15580.8</v>
      </c>
      <c r="P34" s="8121"/>
      <c r="Q34" s="10696">
        <v>6</v>
      </c>
      <c r="R34" s="10631">
        <v>6.15</v>
      </c>
      <c r="S34" s="12">
        <f>AVERAGE(D52:D55)</f>
        <v>16000</v>
      </c>
    </row>
    <row r="35" spans="1:19" x14ac:dyDescent="0.2">
      <c r="A35" s="8122">
        <v>8</v>
      </c>
      <c r="B35" s="8122">
        <v>1.45</v>
      </c>
      <c r="C35" s="8123">
        <v>2</v>
      </c>
      <c r="D35" s="8124">
        <v>16000</v>
      </c>
      <c r="E35" s="8125">
        <f t="shared" si="0"/>
        <v>15580.8</v>
      </c>
      <c r="F35" s="8126">
        <v>40</v>
      </c>
      <c r="G35" s="8123">
        <v>9.4499999999999993</v>
      </c>
      <c r="H35" s="8123">
        <v>10</v>
      </c>
      <c r="I35" s="8124">
        <v>16000</v>
      </c>
      <c r="J35" s="8125">
        <f t="shared" si="1"/>
        <v>15580.8</v>
      </c>
      <c r="K35" s="8126">
        <v>72</v>
      </c>
      <c r="L35" s="8127">
        <v>17.45</v>
      </c>
      <c r="M35" s="8123">
        <v>18</v>
      </c>
      <c r="N35" s="8124">
        <v>16000</v>
      </c>
      <c r="O35" s="8125">
        <f t="shared" si="2"/>
        <v>15580.8</v>
      </c>
      <c r="P35" s="8128"/>
      <c r="Q35" s="10696">
        <v>7</v>
      </c>
      <c r="R35" s="10631">
        <v>7.15</v>
      </c>
      <c r="S35" s="12">
        <f>AVERAGE(D56:D59)</f>
        <v>16000</v>
      </c>
    </row>
    <row r="36" spans="1:19" x14ac:dyDescent="0.2">
      <c r="A36" s="8129">
        <v>9</v>
      </c>
      <c r="B36" s="8130">
        <v>2</v>
      </c>
      <c r="C36" s="8131">
        <v>2.15</v>
      </c>
      <c r="D36" s="8132">
        <v>16000</v>
      </c>
      <c r="E36" s="8133">
        <f t="shared" si="0"/>
        <v>15580.8</v>
      </c>
      <c r="F36" s="8134">
        <v>41</v>
      </c>
      <c r="G36" s="8135">
        <v>10</v>
      </c>
      <c r="H36" s="8136">
        <v>10.15</v>
      </c>
      <c r="I36" s="8132">
        <v>16000</v>
      </c>
      <c r="J36" s="8133">
        <f t="shared" si="1"/>
        <v>15580.8</v>
      </c>
      <c r="K36" s="8134">
        <v>73</v>
      </c>
      <c r="L36" s="8136">
        <v>18</v>
      </c>
      <c r="M36" s="8135">
        <v>18.149999999999999</v>
      </c>
      <c r="N36" s="8132">
        <v>16000</v>
      </c>
      <c r="O36" s="8133">
        <f t="shared" si="2"/>
        <v>15580.8</v>
      </c>
      <c r="P36" s="8137"/>
      <c r="Q36" s="10696">
        <v>8</v>
      </c>
      <c r="R36" s="10696">
        <v>8.15</v>
      </c>
      <c r="S36" s="12">
        <f>AVERAGE(I28:I31)</f>
        <v>16000</v>
      </c>
    </row>
    <row r="37" spans="1:19" x14ac:dyDescent="0.2">
      <c r="A37" s="8138">
        <v>10</v>
      </c>
      <c r="B37" s="8138">
        <v>2.15</v>
      </c>
      <c r="C37" s="8139">
        <v>2.2999999999999998</v>
      </c>
      <c r="D37" s="8140">
        <v>16000</v>
      </c>
      <c r="E37" s="8141">
        <f t="shared" si="0"/>
        <v>15580.8</v>
      </c>
      <c r="F37" s="8142">
        <v>42</v>
      </c>
      <c r="G37" s="8139">
        <v>10.15</v>
      </c>
      <c r="H37" s="8143">
        <v>10.3</v>
      </c>
      <c r="I37" s="8140">
        <v>16000</v>
      </c>
      <c r="J37" s="8141">
        <f t="shared" si="1"/>
        <v>15580.8</v>
      </c>
      <c r="K37" s="8142">
        <v>74</v>
      </c>
      <c r="L37" s="8143">
        <v>18.149999999999999</v>
      </c>
      <c r="M37" s="8139">
        <v>18.3</v>
      </c>
      <c r="N37" s="8140">
        <v>16000</v>
      </c>
      <c r="O37" s="8141">
        <f t="shared" si="2"/>
        <v>15580.8</v>
      </c>
      <c r="P37" s="8144"/>
      <c r="Q37" s="10696">
        <v>9</v>
      </c>
      <c r="R37" s="10696">
        <v>9.15</v>
      </c>
      <c r="S37" s="12">
        <f>AVERAGE(I32:I35)</f>
        <v>16000</v>
      </c>
    </row>
    <row r="38" spans="1:19" x14ac:dyDescent="0.2">
      <c r="A38" s="8145">
        <v>11</v>
      </c>
      <c r="B38" s="8146">
        <v>2.2999999999999998</v>
      </c>
      <c r="C38" s="8147">
        <v>2.4500000000000002</v>
      </c>
      <c r="D38" s="8148">
        <v>16000</v>
      </c>
      <c r="E38" s="8149">
        <f t="shared" si="0"/>
        <v>15580.8</v>
      </c>
      <c r="F38" s="8150">
        <v>43</v>
      </c>
      <c r="G38" s="8151">
        <v>10.3</v>
      </c>
      <c r="H38" s="8152">
        <v>10.45</v>
      </c>
      <c r="I38" s="8148">
        <v>16000</v>
      </c>
      <c r="J38" s="8149">
        <f t="shared" si="1"/>
        <v>15580.8</v>
      </c>
      <c r="K38" s="8150">
        <v>75</v>
      </c>
      <c r="L38" s="8152">
        <v>18.3</v>
      </c>
      <c r="M38" s="8151">
        <v>18.45</v>
      </c>
      <c r="N38" s="8148">
        <v>16000</v>
      </c>
      <c r="O38" s="8149">
        <f t="shared" si="2"/>
        <v>15580.8</v>
      </c>
      <c r="P38" s="8153"/>
      <c r="Q38" s="10696">
        <v>10</v>
      </c>
      <c r="R38" s="10693">
        <v>10.15</v>
      </c>
      <c r="S38" s="12">
        <f>AVERAGE(I36:I39)</f>
        <v>16000</v>
      </c>
    </row>
    <row r="39" spans="1:19" x14ac:dyDescent="0.2">
      <c r="A39" s="8154">
        <v>12</v>
      </c>
      <c r="B39" s="8154">
        <v>2.4500000000000002</v>
      </c>
      <c r="C39" s="8155">
        <v>3</v>
      </c>
      <c r="D39" s="8156">
        <v>16000</v>
      </c>
      <c r="E39" s="8157">
        <f t="shared" si="0"/>
        <v>15580.8</v>
      </c>
      <c r="F39" s="8158">
        <v>44</v>
      </c>
      <c r="G39" s="8155">
        <v>10.45</v>
      </c>
      <c r="H39" s="8159">
        <v>11</v>
      </c>
      <c r="I39" s="8156">
        <v>16000</v>
      </c>
      <c r="J39" s="8157">
        <f t="shared" si="1"/>
        <v>15580.8</v>
      </c>
      <c r="K39" s="8158">
        <v>76</v>
      </c>
      <c r="L39" s="8159">
        <v>18.45</v>
      </c>
      <c r="M39" s="8155">
        <v>19</v>
      </c>
      <c r="N39" s="8156">
        <v>16000</v>
      </c>
      <c r="O39" s="8157">
        <f t="shared" si="2"/>
        <v>15580.8</v>
      </c>
      <c r="P39" s="8160"/>
      <c r="Q39" s="10696">
        <v>11</v>
      </c>
      <c r="R39" s="10693">
        <v>11.15</v>
      </c>
      <c r="S39" s="12">
        <f>AVERAGE(I40:I43)</f>
        <v>16000</v>
      </c>
    </row>
    <row r="40" spans="1:19" x14ac:dyDescent="0.2">
      <c r="A40" s="8161">
        <v>13</v>
      </c>
      <c r="B40" s="8162">
        <v>3</v>
      </c>
      <c r="C40" s="8163">
        <v>3.15</v>
      </c>
      <c r="D40" s="8164">
        <v>16000</v>
      </c>
      <c r="E40" s="8165">
        <f t="shared" si="0"/>
        <v>15580.8</v>
      </c>
      <c r="F40" s="8166">
        <v>45</v>
      </c>
      <c r="G40" s="8167">
        <v>11</v>
      </c>
      <c r="H40" s="8168">
        <v>11.15</v>
      </c>
      <c r="I40" s="8164">
        <v>16000</v>
      </c>
      <c r="J40" s="8165">
        <f t="shared" si="1"/>
        <v>15580.8</v>
      </c>
      <c r="K40" s="8166">
        <v>77</v>
      </c>
      <c r="L40" s="8168">
        <v>19</v>
      </c>
      <c r="M40" s="8167">
        <v>19.149999999999999</v>
      </c>
      <c r="N40" s="8164">
        <v>16000</v>
      </c>
      <c r="O40" s="8165">
        <f t="shared" si="2"/>
        <v>15580.8</v>
      </c>
      <c r="P40" s="8169"/>
      <c r="Q40" s="10696">
        <v>12</v>
      </c>
      <c r="R40" s="10693">
        <v>12.15</v>
      </c>
      <c r="S40" s="12">
        <f>AVERAGE(I44:I47)</f>
        <v>16000</v>
      </c>
    </row>
    <row r="41" spans="1:19" x14ac:dyDescent="0.2">
      <c r="A41" s="8170">
        <v>14</v>
      </c>
      <c r="B41" s="8170">
        <v>3.15</v>
      </c>
      <c r="C41" s="8171">
        <v>3.3</v>
      </c>
      <c r="D41" s="8172">
        <v>16000</v>
      </c>
      <c r="E41" s="8173">
        <f t="shared" si="0"/>
        <v>15580.8</v>
      </c>
      <c r="F41" s="8174">
        <v>46</v>
      </c>
      <c r="G41" s="8175">
        <v>11.15</v>
      </c>
      <c r="H41" s="8171">
        <v>11.3</v>
      </c>
      <c r="I41" s="8172">
        <v>16000</v>
      </c>
      <c r="J41" s="8173">
        <f t="shared" si="1"/>
        <v>15580.8</v>
      </c>
      <c r="K41" s="8174">
        <v>78</v>
      </c>
      <c r="L41" s="8171">
        <v>19.149999999999999</v>
      </c>
      <c r="M41" s="8175">
        <v>19.3</v>
      </c>
      <c r="N41" s="8172">
        <v>16000</v>
      </c>
      <c r="O41" s="8173">
        <f t="shared" si="2"/>
        <v>15580.8</v>
      </c>
      <c r="P41" s="8176"/>
      <c r="Q41" s="10696">
        <v>13</v>
      </c>
      <c r="R41" s="10693">
        <v>13.15</v>
      </c>
      <c r="S41" s="12">
        <f>AVERAGE(I48:I51)</f>
        <v>16000</v>
      </c>
    </row>
    <row r="42" spans="1:19" x14ac:dyDescent="0.2">
      <c r="A42" s="8177">
        <v>15</v>
      </c>
      <c r="B42" s="8178">
        <v>3.3</v>
      </c>
      <c r="C42" s="8179">
        <v>3.45</v>
      </c>
      <c r="D42" s="8180">
        <v>16000</v>
      </c>
      <c r="E42" s="8181">
        <f t="shared" si="0"/>
        <v>15580.8</v>
      </c>
      <c r="F42" s="8182">
        <v>47</v>
      </c>
      <c r="G42" s="8183">
        <v>11.3</v>
      </c>
      <c r="H42" s="8184">
        <v>11.45</v>
      </c>
      <c r="I42" s="8180">
        <v>16000</v>
      </c>
      <c r="J42" s="8181">
        <f t="shared" si="1"/>
        <v>15580.8</v>
      </c>
      <c r="K42" s="8182">
        <v>79</v>
      </c>
      <c r="L42" s="8184">
        <v>19.3</v>
      </c>
      <c r="M42" s="8183">
        <v>19.45</v>
      </c>
      <c r="N42" s="8180">
        <v>16000</v>
      </c>
      <c r="O42" s="8181">
        <f t="shared" si="2"/>
        <v>15580.8</v>
      </c>
      <c r="P42" s="8185"/>
      <c r="Q42" s="10696">
        <v>14</v>
      </c>
      <c r="R42" s="10693">
        <v>14.15</v>
      </c>
      <c r="S42" s="12">
        <f>AVERAGE(I52:I55)</f>
        <v>16000</v>
      </c>
    </row>
    <row r="43" spans="1:19" x14ac:dyDescent="0.2">
      <c r="A43" s="8186">
        <v>16</v>
      </c>
      <c r="B43" s="8186">
        <v>3.45</v>
      </c>
      <c r="C43" s="8187">
        <v>4</v>
      </c>
      <c r="D43" s="8188">
        <v>16000</v>
      </c>
      <c r="E43" s="8189">
        <f t="shared" si="0"/>
        <v>15580.8</v>
      </c>
      <c r="F43" s="8190">
        <v>48</v>
      </c>
      <c r="G43" s="8191">
        <v>11.45</v>
      </c>
      <c r="H43" s="8187">
        <v>12</v>
      </c>
      <c r="I43" s="8188">
        <v>16000</v>
      </c>
      <c r="J43" s="8189">
        <f t="shared" si="1"/>
        <v>15580.8</v>
      </c>
      <c r="K43" s="8190">
        <v>80</v>
      </c>
      <c r="L43" s="8187">
        <v>19.45</v>
      </c>
      <c r="M43" s="8187">
        <v>20</v>
      </c>
      <c r="N43" s="8188">
        <v>16000</v>
      </c>
      <c r="O43" s="8189">
        <f t="shared" si="2"/>
        <v>15580.8</v>
      </c>
      <c r="P43" s="8192"/>
      <c r="Q43" s="10696">
        <v>15</v>
      </c>
      <c r="R43" s="10696">
        <v>15.15</v>
      </c>
      <c r="S43" s="12">
        <f>AVERAGE(I56:I59)</f>
        <v>16000</v>
      </c>
    </row>
    <row r="44" spans="1:19" x14ac:dyDescent="0.2">
      <c r="A44" s="8193">
        <v>17</v>
      </c>
      <c r="B44" s="8194">
        <v>4</v>
      </c>
      <c r="C44" s="8195">
        <v>4.1500000000000004</v>
      </c>
      <c r="D44" s="8196">
        <v>16000</v>
      </c>
      <c r="E44" s="8197">
        <f t="shared" si="0"/>
        <v>15580.8</v>
      </c>
      <c r="F44" s="8198">
        <v>49</v>
      </c>
      <c r="G44" s="8199">
        <v>12</v>
      </c>
      <c r="H44" s="8200">
        <v>12.15</v>
      </c>
      <c r="I44" s="8196">
        <v>16000</v>
      </c>
      <c r="J44" s="8197">
        <f t="shared" si="1"/>
        <v>15580.8</v>
      </c>
      <c r="K44" s="8198">
        <v>81</v>
      </c>
      <c r="L44" s="8200">
        <v>20</v>
      </c>
      <c r="M44" s="8199">
        <v>20.149999999999999</v>
      </c>
      <c r="N44" s="8196">
        <v>16000</v>
      </c>
      <c r="O44" s="8197">
        <f t="shared" si="2"/>
        <v>15580.8</v>
      </c>
      <c r="P44" s="8201"/>
      <c r="Q44" s="10696">
        <v>16</v>
      </c>
      <c r="R44" s="10696">
        <v>16.149999999999999</v>
      </c>
      <c r="S44" s="12">
        <f>AVERAGE(N28:N31)</f>
        <v>16000</v>
      </c>
    </row>
    <row r="45" spans="1:19" x14ac:dyDescent="0.2">
      <c r="A45" s="8202">
        <v>18</v>
      </c>
      <c r="B45" s="8202">
        <v>4.1500000000000004</v>
      </c>
      <c r="C45" s="8203">
        <v>4.3</v>
      </c>
      <c r="D45" s="8204">
        <v>16000</v>
      </c>
      <c r="E45" s="8205">
        <f t="shared" si="0"/>
        <v>15580.8</v>
      </c>
      <c r="F45" s="8206">
        <v>50</v>
      </c>
      <c r="G45" s="8207">
        <v>12.15</v>
      </c>
      <c r="H45" s="8203">
        <v>12.3</v>
      </c>
      <c r="I45" s="8204">
        <v>16000</v>
      </c>
      <c r="J45" s="8205">
        <f t="shared" si="1"/>
        <v>15580.8</v>
      </c>
      <c r="K45" s="8206">
        <v>82</v>
      </c>
      <c r="L45" s="8203">
        <v>20.149999999999999</v>
      </c>
      <c r="M45" s="8207">
        <v>20.3</v>
      </c>
      <c r="N45" s="8204">
        <v>16000</v>
      </c>
      <c r="O45" s="8205">
        <f t="shared" si="2"/>
        <v>15580.8</v>
      </c>
      <c r="P45" s="8208"/>
      <c r="Q45" s="10696">
        <v>17</v>
      </c>
      <c r="R45" s="10696">
        <v>17.149999999999999</v>
      </c>
      <c r="S45" s="12">
        <f>AVERAGE(N32:N35)</f>
        <v>16000</v>
      </c>
    </row>
    <row r="46" spans="1:19" x14ac:dyDescent="0.2">
      <c r="A46" s="8209">
        <v>19</v>
      </c>
      <c r="B46" s="8210">
        <v>4.3</v>
      </c>
      <c r="C46" s="8211">
        <v>4.45</v>
      </c>
      <c r="D46" s="8212">
        <v>16000</v>
      </c>
      <c r="E46" s="8213">
        <f t="shared" si="0"/>
        <v>15580.8</v>
      </c>
      <c r="F46" s="8214">
        <v>51</v>
      </c>
      <c r="G46" s="8215">
        <v>12.3</v>
      </c>
      <c r="H46" s="8216">
        <v>12.45</v>
      </c>
      <c r="I46" s="8212">
        <v>16000</v>
      </c>
      <c r="J46" s="8213">
        <f t="shared" si="1"/>
        <v>15580.8</v>
      </c>
      <c r="K46" s="8214">
        <v>83</v>
      </c>
      <c r="L46" s="8216">
        <v>20.3</v>
      </c>
      <c r="M46" s="8215">
        <v>20.45</v>
      </c>
      <c r="N46" s="8212">
        <v>16000</v>
      </c>
      <c r="O46" s="8213">
        <f t="shared" si="2"/>
        <v>15580.8</v>
      </c>
      <c r="P46" s="8217"/>
      <c r="Q46" s="10693">
        <v>18</v>
      </c>
      <c r="R46" s="10696">
        <v>18.149999999999999</v>
      </c>
      <c r="S46" s="12">
        <f>AVERAGE(N36:N39)</f>
        <v>16000</v>
      </c>
    </row>
    <row r="47" spans="1:19" x14ac:dyDescent="0.2">
      <c r="A47" s="8218">
        <v>20</v>
      </c>
      <c r="B47" s="8218">
        <v>4.45</v>
      </c>
      <c r="C47" s="8219">
        <v>5</v>
      </c>
      <c r="D47" s="8220">
        <v>16000</v>
      </c>
      <c r="E47" s="8221">
        <f t="shared" si="0"/>
        <v>15580.8</v>
      </c>
      <c r="F47" s="8222">
        <v>52</v>
      </c>
      <c r="G47" s="8223">
        <v>12.45</v>
      </c>
      <c r="H47" s="8219">
        <v>13</v>
      </c>
      <c r="I47" s="8220">
        <v>16000</v>
      </c>
      <c r="J47" s="8221">
        <f t="shared" si="1"/>
        <v>15580.8</v>
      </c>
      <c r="K47" s="8222">
        <v>84</v>
      </c>
      <c r="L47" s="8219">
        <v>20.45</v>
      </c>
      <c r="M47" s="8223">
        <v>21</v>
      </c>
      <c r="N47" s="8220">
        <v>16000</v>
      </c>
      <c r="O47" s="8221">
        <f t="shared" si="2"/>
        <v>15580.8</v>
      </c>
      <c r="P47" s="8224"/>
      <c r="Q47" s="10693">
        <v>19</v>
      </c>
      <c r="R47" s="10696">
        <v>19.149999999999999</v>
      </c>
      <c r="S47" s="12">
        <f>AVERAGE(N40:N43)</f>
        <v>16000</v>
      </c>
    </row>
    <row r="48" spans="1:19" x14ac:dyDescent="0.2">
      <c r="A48" s="8225">
        <v>21</v>
      </c>
      <c r="B48" s="8226">
        <v>5</v>
      </c>
      <c r="C48" s="8227">
        <v>5.15</v>
      </c>
      <c r="D48" s="8228">
        <v>16000</v>
      </c>
      <c r="E48" s="8229">
        <f t="shared" si="0"/>
        <v>15580.8</v>
      </c>
      <c r="F48" s="8230">
        <v>53</v>
      </c>
      <c r="G48" s="8226">
        <v>13</v>
      </c>
      <c r="H48" s="8231">
        <v>13.15</v>
      </c>
      <c r="I48" s="8228">
        <v>16000</v>
      </c>
      <c r="J48" s="8229">
        <f t="shared" si="1"/>
        <v>15580.8</v>
      </c>
      <c r="K48" s="8230">
        <v>85</v>
      </c>
      <c r="L48" s="8231">
        <v>21</v>
      </c>
      <c r="M48" s="8226">
        <v>21.15</v>
      </c>
      <c r="N48" s="8228">
        <v>16000</v>
      </c>
      <c r="O48" s="8229">
        <f t="shared" si="2"/>
        <v>15580.8</v>
      </c>
      <c r="P48" s="8232"/>
      <c r="Q48" s="10693">
        <v>20</v>
      </c>
      <c r="R48" s="10696">
        <v>20.149999999999999</v>
      </c>
      <c r="S48" s="12">
        <f>AVERAGE(N44:N47)</f>
        <v>16000</v>
      </c>
    </row>
    <row r="49" spans="1:19" x14ac:dyDescent="0.2">
      <c r="A49" s="8233">
        <v>22</v>
      </c>
      <c r="B49" s="8234">
        <v>5.15</v>
      </c>
      <c r="C49" s="8235">
        <v>5.3</v>
      </c>
      <c r="D49" s="8236">
        <v>16000</v>
      </c>
      <c r="E49" s="8237">
        <f t="shared" si="0"/>
        <v>15580.8</v>
      </c>
      <c r="F49" s="8238">
        <v>54</v>
      </c>
      <c r="G49" s="8239">
        <v>13.15</v>
      </c>
      <c r="H49" s="8235">
        <v>13.3</v>
      </c>
      <c r="I49" s="8236">
        <v>16000</v>
      </c>
      <c r="J49" s="8237">
        <f t="shared" si="1"/>
        <v>15580.8</v>
      </c>
      <c r="K49" s="8238">
        <v>86</v>
      </c>
      <c r="L49" s="8235">
        <v>21.15</v>
      </c>
      <c r="M49" s="8239">
        <v>21.3</v>
      </c>
      <c r="N49" s="8236">
        <v>16000</v>
      </c>
      <c r="O49" s="8237">
        <f t="shared" si="2"/>
        <v>15580.8</v>
      </c>
      <c r="P49" s="8240"/>
      <c r="Q49" s="10693">
        <v>21</v>
      </c>
      <c r="R49" s="10696">
        <v>21.15</v>
      </c>
      <c r="S49" s="12">
        <f>AVERAGE(N48:N51)</f>
        <v>16000</v>
      </c>
    </row>
    <row r="50" spans="1:19" x14ac:dyDescent="0.2">
      <c r="A50" s="8241">
        <v>23</v>
      </c>
      <c r="B50" s="8242">
        <v>5.3</v>
      </c>
      <c r="C50" s="8243">
        <v>5.45</v>
      </c>
      <c r="D50" s="8244">
        <v>16000</v>
      </c>
      <c r="E50" s="8245">
        <f t="shared" si="0"/>
        <v>15580.8</v>
      </c>
      <c r="F50" s="8246">
        <v>55</v>
      </c>
      <c r="G50" s="8242">
        <v>13.3</v>
      </c>
      <c r="H50" s="8247">
        <v>13.45</v>
      </c>
      <c r="I50" s="8244">
        <v>16000</v>
      </c>
      <c r="J50" s="8245">
        <f t="shared" si="1"/>
        <v>15580.8</v>
      </c>
      <c r="K50" s="8246">
        <v>87</v>
      </c>
      <c r="L50" s="8247">
        <v>21.3</v>
      </c>
      <c r="M50" s="8242">
        <v>21.45</v>
      </c>
      <c r="N50" s="8244">
        <v>16000</v>
      </c>
      <c r="O50" s="8245">
        <f t="shared" si="2"/>
        <v>15580.8</v>
      </c>
      <c r="P50" s="8248"/>
      <c r="Q50" s="10693">
        <v>22</v>
      </c>
      <c r="R50" s="10696">
        <v>22.15</v>
      </c>
      <c r="S50" s="12">
        <f>AVERAGE(N52:N55)</f>
        <v>16000</v>
      </c>
    </row>
    <row r="51" spans="1:19" x14ac:dyDescent="0.2">
      <c r="A51" s="8249">
        <v>24</v>
      </c>
      <c r="B51" s="8250">
        <v>5.45</v>
      </c>
      <c r="C51" s="8251">
        <v>6</v>
      </c>
      <c r="D51" s="8252">
        <v>16000</v>
      </c>
      <c r="E51" s="8253">
        <f t="shared" si="0"/>
        <v>15580.8</v>
      </c>
      <c r="F51" s="8254">
        <v>56</v>
      </c>
      <c r="G51" s="8255">
        <v>13.45</v>
      </c>
      <c r="H51" s="8251">
        <v>14</v>
      </c>
      <c r="I51" s="8252">
        <v>16000</v>
      </c>
      <c r="J51" s="8253">
        <f t="shared" si="1"/>
        <v>15580.8</v>
      </c>
      <c r="K51" s="8254">
        <v>88</v>
      </c>
      <c r="L51" s="8251">
        <v>21.45</v>
      </c>
      <c r="M51" s="8255">
        <v>22</v>
      </c>
      <c r="N51" s="8252">
        <v>16000</v>
      </c>
      <c r="O51" s="8253">
        <f t="shared" si="2"/>
        <v>15580.8</v>
      </c>
      <c r="P51" s="8256"/>
      <c r="Q51" s="10693">
        <v>23</v>
      </c>
      <c r="R51" s="10696">
        <v>23.15</v>
      </c>
      <c r="S51" s="12">
        <f>AVERAGE(N56:N59)</f>
        <v>16000</v>
      </c>
    </row>
    <row r="52" spans="1:19" x14ac:dyDescent="0.2">
      <c r="A52" s="8257">
        <v>25</v>
      </c>
      <c r="B52" s="8258">
        <v>6</v>
      </c>
      <c r="C52" s="8259">
        <v>6.15</v>
      </c>
      <c r="D52" s="8260">
        <v>16000</v>
      </c>
      <c r="E52" s="8261">
        <f t="shared" si="0"/>
        <v>15580.8</v>
      </c>
      <c r="F52" s="8262">
        <v>57</v>
      </c>
      <c r="G52" s="8258">
        <v>14</v>
      </c>
      <c r="H52" s="8263">
        <v>14.15</v>
      </c>
      <c r="I52" s="8260">
        <v>16000</v>
      </c>
      <c r="J52" s="8261">
        <f t="shared" si="1"/>
        <v>15580.8</v>
      </c>
      <c r="K52" s="8262">
        <v>89</v>
      </c>
      <c r="L52" s="8263">
        <v>22</v>
      </c>
      <c r="M52" s="8258">
        <v>22.15</v>
      </c>
      <c r="N52" s="8260">
        <v>16000</v>
      </c>
      <c r="O52" s="8261">
        <f t="shared" si="2"/>
        <v>15580.8</v>
      </c>
      <c r="P52" s="8264"/>
      <c r="Q52" t="s">
        <v>168</v>
      </c>
      <c r="S52" s="12">
        <f>AVERAGE(S28:S51)</f>
        <v>16000</v>
      </c>
    </row>
    <row r="53" spans="1:19" x14ac:dyDescent="0.2">
      <c r="A53" s="8265">
        <v>26</v>
      </c>
      <c r="B53" s="8266">
        <v>6.15</v>
      </c>
      <c r="C53" s="8267">
        <v>6.3</v>
      </c>
      <c r="D53" s="8268">
        <v>16000</v>
      </c>
      <c r="E53" s="8269">
        <f t="shared" si="0"/>
        <v>15580.8</v>
      </c>
      <c r="F53" s="8270">
        <v>58</v>
      </c>
      <c r="G53" s="8271">
        <v>14.15</v>
      </c>
      <c r="H53" s="8267">
        <v>14.3</v>
      </c>
      <c r="I53" s="8268">
        <v>16000</v>
      </c>
      <c r="J53" s="8269">
        <f t="shared" si="1"/>
        <v>15580.8</v>
      </c>
      <c r="K53" s="8270">
        <v>90</v>
      </c>
      <c r="L53" s="8267">
        <v>22.15</v>
      </c>
      <c r="M53" s="8271">
        <v>22.3</v>
      </c>
      <c r="N53" s="8268">
        <v>16000</v>
      </c>
      <c r="O53" s="8269">
        <f t="shared" si="2"/>
        <v>15580.8</v>
      </c>
      <c r="P53" s="8272"/>
    </row>
    <row r="54" spans="1:19" x14ac:dyDescent="0.2">
      <c r="A54" s="8273">
        <v>27</v>
      </c>
      <c r="B54" s="8274">
        <v>6.3</v>
      </c>
      <c r="C54" s="8275">
        <v>6.45</v>
      </c>
      <c r="D54" s="8276">
        <v>16000</v>
      </c>
      <c r="E54" s="8277">
        <f t="shared" si="0"/>
        <v>15580.8</v>
      </c>
      <c r="F54" s="8278">
        <v>59</v>
      </c>
      <c r="G54" s="8274">
        <v>14.3</v>
      </c>
      <c r="H54" s="8279">
        <v>14.45</v>
      </c>
      <c r="I54" s="8276">
        <v>16000</v>
      </c>
      <c r="J54" s="8277">
        <f t="shared" si="1"/>
        <v>15580.8</v>
      </c>
      <c r="K54" s="8278">
        <v>91</v>
      </c>
      <c r="L54" s="8279">
        <v>22.3</v>
      </c>
      <c r="M54" s="8274">
        <v>22.45</v>
      </c>
      <c r="N54" s="8276">
        <v>16000</v>
      </c>
      <c r="O54" s="8277">
        <f t="shared" si="2"/>
        <v>15580.8</v>
      </c>
      <c r="P54" s="8280"/>
    </row>
    <row r="55" spans="1:19" x14ac:dyDescent="0.2">
      <c r="A55" s="8281">
        <v>28</v>
      </c>
      <c r="B55" s="8282">
        <v>6.45</v>
      </c>
      <c r="C55" s="8283">
        <v>7</v>
      </c>
      <c r="D55" s="8284">
        <v>16000</v>
      </c>
      <c r="E55" s="8285">
        <f t="shared" si="0"/>
        <v>15580.8</v>
      </c>
      <c r="F55" s="8286">
        <v>60</v>
      </c>
      <c r="G55" s="8287">
        <v>14.45</v>
      </c>
      <c r="H55" s="8287">
        <v>15</v>
      </c>
      <c r="I55" s="8284">
        <v>16000</v>
      </c>
      <c r="J55" s="8285">
        <f t="shared" si="1"/>
        <v>15580.8</v>
      </c>
      <c r="K55" s="8286">
        <v>92</v>
      </c>
      <c r="L55" s="8283">
        <v>22.45</v>
      </c>
      <c r="M55" s="8287">
        <v>23</v>
      </c>
      <c r="N55" s="8284">
        <v>16000</v>
      </c>
      <c r="O55" s="8285">
        <f t="shared" si="2"/>
        <v>15580.8</v>
      </c>
      <c r="P55" s="8288"/>
    </row>
    <row r="56" spans="1:19" x14ac:dyDescent="0.2">
      <c r="A56" s="8289">
        <v>29</v>
      </c>
      <c r="B56" s="8290">
        <v>7</v>
      </c>
      <c r="C56" s="8291">
        <v>7.15</v>
      </c>
      <c r="D56" s="8292">
        <v>16000</v>
      </c>
      <c r="E56" s="8293">
        <f t="shared" si="0"/>
        <v>15580.8</v>
      </c>
      <c r="F56" s="8294">
        <v>61</v>
      </c>
      <c r="G56" s="8290">
        <v>15</v>
      </c>
      <c r="H56" s="8290">
        <v>15.15</v>
      </c>
      <c r="I56" s="8292">
        <v>16000</v>
      </c>
      <c r="J56" s="8293">
        <f t="shared" si="1"/>
        <v>15580.8</v>
      </c>
      <c r="K56" s="8294">
        <v>93</v>
      </c>
      <c r="L56" s="8295">
        <v>23</v>
      </c>
      <c r="M56" s="8290">
        <v>23.15</v>
      </c>
      <c r="N56" s="8292">
        <v>16000</v>
      </c>
      <c r="O56" s="8293">
        <f t="shared" si="2"/>
        <v>15580.8</v>
      </c>
      <c r="P56" s="8296"/>
    </row>
    <row r="57" spans="1:19" x14ac:dyDescent="0.2">
      <c r="A57" s="8297">
        <v>30</v>
      </c>
      <c r="B57" s="8298">
        <v>7.15</v>
      </c>
      <c r="C57" s="8299">
        <v>7.3</v>
      </c>
      <c r="D57" s="8300">
        <v>16000</v>
      </c>
      <c r="E57" s="8301">
        <f t="shared" si="0"/>
        <v>15580.8</v>
      </c>
      <c r="F57" s="8302">
        <v>62</v>
      </c>
      <c r="G57" s="8303">
        <v>15.15</v>
      </c>
      <c r="H57" s="8303">
        <v>15.3</v>
      </c>
      <c r="I57" s="8300">
        <v>16000</v>
      </c>
      <c r="J57" s="8301">
        <f t="shared" si="1"/>
        <v>15580.8</v>
      </c>
      <c r="K57" s="8302">
        <v>94</v>
      </c>
      <c r="L57" s="8303">
        <v>23.15</v>
      </c>
      <c r="M57" s="8303">
        <v>23.3</v>
      </c>
      <c r="N57" s="8300">
        <v>16000</v>
      </c>
      <c r="O57" s="8301">
        <f t="shared" si="2"/>
        <v>15580.8</v>
      </c>
      <c r="P57" s="8304"/>
    </row>
    <row r="58" spans="1:19" x14ac:dyDescent="0.2">
      <c r="A58" s="8305">
        <v>31</v>
      </c>
      <c r="B58" s="8306">
        <v>7.3</v>
      </c>
      <c r="C58" s="8307">
        <v>7.45</v>
      </c>
      <c r="D58" s="8308">
        <v>16000</v>
      </c>
      <c r="E58" s="8309">
        <f t="shared" si="0"/>
        <v>15580.8</v>
      </c>
      <c r="F58" s="8310">
        <v>63</v>
      </c>
      <c r="G58" s="8306">
        <v>15.3</v>
      </c>
      <c r="H58" s="8306">
        <v>15.45</v>
      </c>
      <c r="I58" s="8308">
        <v>16000</v>
      </c>
      <c r="J58" s="8309">
        <f t="shared" si="1"/>
        <v>15580.8</v>
      </c>
      <c r="K58" s="8310">
        <v>95</v>
      </c>
      <c r="L58" s="8306">
        <v>23.3</v>
      </c>
      <c r="M58" s="8306">
        <v>23.45</v>
      </c>
      <c r="N58" s="8308">
        <v>16000</v>
      </c>
      <c r="O58" s="8309">
        <f t="shared" si="2"/>
        <v>15580.8</v>
      </c>
      <c r="P58" s="8311"/>
    </row>
    <row r="59" spans="1:19" x14ac:dyDescent="0.2">
      <c r="A59" s="8312">
        <v>32</v>
      </c>
      <c r="B59" s="8313">
        <v>7.45</v>
      </c>
      <c r="C59" s="8314">
        <v>8</v>
      </c>
      <c r="D59" s="8315">
        <v>16000</v>
      </c>
      <c r="E59" s="8316">
        <f t="shared" si="0"/>
        <v>15580.8</v>
      </c>
      <c r="F59" s="8317">
        <v>64</v>
      </c>
      <c r="G59" s="8318">
        <v>15.45</v>
      </c>
      <c r="H59" s="8318">
        <v>16</v>
      </c>
      <c r="I59" s="8315">
        <v>16000</v>
      </c>
      <c r="J59" s="8316">
        <f t="shared" si="1"/>
        <v>15580.8</v>
      </c>
      <c r="K59" s="8317">
        <v>96</v>
      </c>
      <c r="L59" s="8318">
        <v>23.45</v>
      </c>
      <c r="M59" s="8318">
        <v>24</v>
      </c>
      <c r="N59" s="8315">
        <v>16000</v>
      </c>
      <c r="O59" s="8316">
        <f t="shared" si="2"/>
        <v>15580.8</v>
      </c>
      <c r="P59" s="8319"/>
    </row>
    <row r="60" spans="1:19" x14ac:dyDescent="0.2">
      <c r="A60" s="8320" t="s">
        <v>27</v>
      </c>
      <c r="B60" s="8321"/>
      <c r="C60" s="8321"/>
      <c r="D60" s="8322">
        <f>SUM(D28:D59)</f>
        <v>512000</v>
      </c>
      <c r="E60" s="8323">
        <f>SUM(E28:E59)</f>
        <v>498585.59999999974</v>
      </c>
      <c r="F60" s="8321"/>
      <c r="G60" s="8321"/>
      <c r="H60" s="8321"/>
      <c r="I60" s="8322">
        <f>SUM(I28:I59)</f>
        <v>512000</v>
      </c>
      <c r="J60" s="8323">
        <f>SUM(J28:J59)</f>
        <v>498585.59999999974</v>
      </c>
      <c r="K60" s="8321"/>
      <c r="L60" s="8321"/>
      <c r="M60" s="8321"/>
      <c r="N60" s="8321">
        <f>SUM(N28:N59)</f>
        <v>512000</v>
      </c>
      <c r="O60" s="8323">
        <f>SUM(O28:O59)</f>
        <v>498585.59999999974</v>
      </c>
      <c r="P60" s="8324"/>
    </row>
    <row r="64" spans="1:19" x14ac:dyDescent="0.2">
      <c r="A64" t="s">
        <v>95</v>
      </c>
      <c r="B64">
        <f>SUM(D60,I60,N60)/(4000*1000)</f>
        <v>0.38400000000000001</v>
      </c>
      <c r="C64">
        <f>ROUNDDOWN(SUM(E60,J60,O60)/(4000*1000),4)</f>
        <v>0.37390000000000001</v>
      </c>
    </row>
    <row r="66" spans="1:16" x14ac:dyDescent="0.2">
      <c r="A66" s="8325"/>
      <c r="B66" s="8326"/>
      <c r="C66" s="8326"/>
      <c r="D66" s="8327"/>
      <c r="E66" s="8326"/>
      <c r="F66" s="8326"/>
      <c r="G66" s="8326"/>
      <c r="H66" s="8326"/>
      <c r="I66" s="8327"/>
      <c r="J66" s="8328"/>
      <c r="K66" s="8326"/>
      <c r="L66" s="8326"/>
      <c r="M66" s="8326"/>
      <c r="N66" s="8326"/>
      <c r="O66" s="8326"/>
      <c r="P66" s="8329"/>
    </row>
    <row r="67" spans="1:16" x14ac:dyDescent="0.2">
      <c r="A67" s="8330" t="s">
        <v>28</v>
      </c>
      <c r="B67" s="8331"/>
      <c r="C67" s="8331"/>
      <c r="D67" s="8332"/>
      <c r="E67" s="8333"/>
      <c r="F67" s="8331"/>
      <c r="G67" s="8331"/>
      <c r="H67" s="8333"/>
      <c r="I67" s="8332"/>
      <c r="J67" s="8334"/>
      <c r="K67" s="8331"/>
      <c r="L67" s="8331"/>
      <c r="M67" s="8331"/>
      <c r="N67" s="8331"/>
      <c r="O67" s="8331"/>
      <c r="P67" s="8335"/>
    </row>
    <row r="68" spans="1:16" x14ac:dyDescent="0.2">
      <c r="A68" s="8336"/>
      <c r="B68" s="8337"/>
      <c r="C68" s="8337"/>
      <c r="D68" s="8337"/>
      <c r="E68" s="8337"/>
      <c r="F68" s="8337"/>
      <c r="G68" s="8337"/>
      <c r="H68" s="8337"/>
      <c r="I68" s="8337"/>
      <c r="J68" s="8337"/>
      <c r="K68" s="8337"/>
      <c r="L68" s="8338"/>
      <c r="M68" s="8338"/>
      <c r="N68" s="8338"/>
      <c r="O68" s="8338"/>
      <c r="P68" s="8339"/>
    </row>
    <row r="69" spans="1:16" x14ac:dyDescent="0.2">
      <c r="A69" s="8340"/>
      <c r="B69" s="8341"/>
      <c r="C69" s="8341"/>
      <c r="D69" s="8342"/>
      <c r="E69" s="8343"/>
      <c r="F69" s="8341"/>
      <c r="G69" s="8341"/>
      <c r="H69" s="8343"/>
      <c r="I69" s="8342"/>
      <c r="J69" s="8344"/>
      <c r="K69" s="8341"/>
      <c r="L69" s="8341"/>
      <c r="M69" s="8341"/>
      <c r="N69" s="8341"/>
      <c r="O69" s="8341"/>
      <c r="P69" s="8345"/>
    </row>
    <row r="70" spans="1:16" x14ac:dyDescent="0.2">
      <c r="A70" s="8346"/>
      <c r="B70" s="8347"/>
      <c r="C70" s="8347"/>
      <c r="D70" s="8348"/>
      <c r="E70" s="8349"/>
      <c r="F70" s="8347"/>
      <c r="G70" s="8347"/>
      <c r="H70" s="8349"/>
      <c r="I70" s="8348"/>
      <c r="J70" s="8347"/>
      <c r="K70" s="8347"/>
      <c r="L70" s="8347"/>
      <c r="M70" s="8347"/>
      <c r="N70" s="8347"/>
      <c r="O70" s="8347"/>
      <c r="P70" s="8350"/>
    </row>
    <row r="71" spans="1:16" x14ac:dyDescent="0.2">
      <c r="A71" s="8351"/>
      <c r="B71" s="8352"/>
      <c r="C71" s="8352"/>
      <c r="D71" s="8353"/>
      <c r="E71" s="8354"/>
      <c r="F71" s="8352"/>
      <c r="G71" s="8352"/>
      <c r="H71" s="8354"/>
      <c r="I71" s="8353"/>
      <c r="J71" s="8352"/>
      <c r="K71" s="8352"/>
      <c r="L71" s="8352"/>
      <c r="M71" s="8352"/>
      <c r="N71" s="8352"/>
      <c r="O71" s="8352"/>
      <c r="P71" s="8355"/>
    </row>
    <row r="72" spans="1:16" x14ac:dyDescent="0.2">
      <c r="A72" s="8356"/>
      <c r="B72" s="8357"/>
      <c r="C72" s="8357"/>
      <c r="D72" s="8358"/>
      <c r="E72" s="8359"/>
      <c r="F72" s="8357"/>
      <c r="G72" s="8357"/>
      <c r="H72" s="8359"/>
      <c r="I72" s="8358"/>
      <c r="J72" s="8357"/>
      <c r="K72" s="8357"/>
      <c r="L72" s="8357"/>
      <c r="M72" s="8357" t="s">
        <v>29</v>
      </c>
      <c r="N72" s="8357"/>
      <c r="O72" s="8357"/>
      <c r="P72" s="8360"/>
    </row>
    <row r="73" spans="1:16" x14ac:dyDescent="0.2">
      <c r="A73" s="8361"/>
      <c r="B73" s="8362"/>
      <c r="C73" s="8362"/>
      <c r="D73" s="8363"/>
      <c r="E73" s="8364"/>
      <c r="F73" s="8362"/>
      <c r="G73" s="8362"/>
      <c r="H73" s="8364"/>
      <c r="I73" s="8363"/>
      <c r="J73" s="8362"/>
      <c r="K73" s="8362"/>
      <c r="L73" s="8362"/>
      <c r="M73" s="8362" t="s">
        <v>30</v>
      </c>
      <c r="N73" s="8362"/>
      <c r="O73" s="8362"/>
      <c r="P73" s="8365"/>
    </row>
    <row r="74" spans="1:16" ht="15.75" x14ac:dyDescent="0.25">
      <c r="E74" s="8366"/>
      <c r="H74" s="8366"/>
    </row>
    <row r="75" spans="1:16" ht="15.75" x14ac:dyDescent="0.25">
      <c r="C75" s="8367"/>
      <c r="E75" s="8368"/>
      <c r="H75" s="8368"/>
    </row>
    <row r="76" spans="1:16" ht="15.75" x14ac:dyDescent="0.25">
      <c r="E76" s="8369"/>
      <c r="H76" s="8369"/>
    </row>
    <row r="77" spans="1:16" ht="15.75" x14ac:dyDescent="0.25">
      <c r="E77" s="8370"/>
      <c r="H77" s="8370"/>
    </row>
    <row r="78" spans="1:16" ht="15.75" x14ac:dyDescent="0.25">
      <c r="E78" s="8371"/>
      <c r="H78" s="8371"/>
    </row>
    <row r="79" spans="1:16" ht="15.75" x14ac:dyDescent="0.25">
      <c r="E79" s="8372"/>
      <c r="H79" s="8372"/>
    </row>
    <row r="80" spans="1:16" ht="15.75" x14ac:dyDescent="0.25">
      <c r="E80" s="8373"/>
      <c r="H80" s="8373"/>
    </row>
    <row r="81" spans="5:13" ht="15.75" x14ac:dyDescent="0.25">
      <c r="E81" s="8374"/>
      <c r="H81" s="8374"/>
    </row>
    <row r="82" spans="5:13" ht="15.75" x14ac:dyDescent="0.25">
      <c r="E82" s="8375"/>
      <c r="H82" s="8375"/>
    </row>
    <row r="83" spans="5:13" ht="15.75" x14ac:dyDescent="0.25">
      <c r="E83" s="8376"/>
      <c r="H83" s="8376"/>
    </row>
    <row r="84" spans="5:13" ht="15.75" x14ac:dyDescent="0.25">
      <c r="E84" s="8377"/>
      <c r="H84" s="8377"/>
    </row>
    <row r="85" spans="5:13" ht="15.75" x14ac:dyDescent="0.25">
      <c r="E85" s="8378"/>
      <c r="H85" s="8378"/>
    </row>
    <row r="86" spans="5:13" ht="15.75" x14ac:dyDescent="0.25">
      <c r="E86" s="8379"/>
      <c r="H86" s="8379"/>
    </row>
    <row r="87" spans="5:13" ht="15.75" x14ac:dyDescent="0.25">
      <c r="E87" s="8380"/>
      <c r="H87" s="8380"/>
    </row>
    <row r="88" spans="5:13" ht="15.75" x14ac:dyDescent="0.25">
      <c r="E88" s="8381"/>
      <c r="H88" s="8381"/>
    </row>
    <row r="89" spans="5:13" ht="15.75" x14ac:dyDescent="0.25">
      <c r="E89" s="8382"/>
      <c r="H89" s="8382"/>
    </row>
    <row r="90" spans="5:13" ht="15.75" x14ac:dyDescent="0.25">
      <c r="E90" s="8383"/>
      <c r="H90" s="8383"/>
    </row>
    <row r="91" spans="5:13" ht="15.75" x14ac:dyDescent="0.25">
      <c r="E91" s="8384"/>
      <c r="H91" s="8384"/>
    </row>
    <row r="92" spans="5:13" ht="15.75" x14ac:dyDescent="0.25">
      <c r="E92" s="8385"/>
      <c r="H92" s="8385"/>
    </row>
    <row r="93" spans="5:13" ht="15.75" x14ac:dyDescent="0.25">
      <c r="E93" s="8386"/>
      <c r="H93" s="8386"/>
    </row>
    <row r="94" spans="5:13" ht="15.75" x14ac:dyDescent="0.25">
      <c r="E94" s="8387"/>
      <c r="H94" s="8387"/>
    </row>
    <row r="95" spans="5:13" ht="15.75" x14ac:dyDescent="0.25">
      <c r="E95" s="8388"/>
      <c r="H95" s="8388"/>
    </row>
    <row r="96" spans="5:13" ht="15.75" x14ac:dyDescent="0.25">
      <c r="E96" s="8389"/>
      <c r="H96" s="8389"/>
      <c r="M96" s="8390" t="s">
        <v>8</v>
      </c>
    </row>
    <row r="97" spans="5:14" ht="15.75" x14ac:dyDescent="0.25">
      <c r="E97" s="8391"/>
      <c r="H97" s="8391"/>
    </row>
    <row r="98" spans="5:14" ht="15.75" x14ac:dyDescent="0.25">
      <c r="E98" s="8392"/>
      <c r="H98" s="8392"/>
    </row>
    <row r="99" spans="5:14" ht="15.75" x14ac:dyDescent="0.25">
      <c r="E99" s="8393"/>
      <c r="H99" s="8393"/>
    </row>
    <row r="101" spans="5:14" x14ac:dyDescent="0.2">
      <c r="N101" s="8394"/>
    </row>
    <row r="126" spans="4:4" x14ac:dyDescent="0.2">
      <c r="D126" s="8395"/>
    </row>
  </sheetData>
  <mergeCells count="1">
    <mergeCell ref="Q27:R27"/>
  </mergeCells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8396"/>
      <c r="B1" s="8397"/>
      <c r="C1" s="8397"/>
      <c r="D1" s="8398"/>
      <c r="E1" s="8397"/>
      <c r="F1" s="8397"/>
      <c r="G1" s="8397"/>
      <c r="H1" s="8397"/>
      <c r="I1" s="8398"/>
      <c r="J1" s="8397"/>
      <c r="K1" s="8397"/>
      <c r="L1" s="8397"/>
      <c r="M1" s="8397"/>
      <c r="N1" s="8397"/>
      <c r="O1" s="8397"/>
      <c r="P1" s="8399"/>
    </row>
    <row r="2" spans="1:16" ht="12.75" customHeight="1" x14ac:dyDescent="0.2">
      <c r="A2" s="8400" t="s">
        <v>0</v>
      </c>
      <c r="B2" s="8401"/>
      <c r="C2" s="8401"/>
      <c r="D2" s="8401"/>
      <c r="E2" s="8401"/>
      <c r="F2" s="8401"/>
      <c r="G2" s="8401"/>
      <c r="H2" s="8401"/>
      <c r="I2" s="8401"/>
      <c r="J2" s="8401"/>
      <c r="K2" s="8401"/>
      <c r="L2" s="8401"/>
      <c r="M2" s="8401"/>
      <c r="N2" s="8401"/>
      <c r="O2" s="8401"/>
      <c r="P2" s="8402"/>
    </row>
    <row r="3" spans="1:16" ht="12.75" customHeight="1" x14ac:dyDescent="0.2">
      <c r="A3" s="8403"/>
      <c r="B3" s="8404"/>
      <c r="C3" s="8404"/>
      <c r="D3" s="8404"/>
      <c r="E3" s="8404"/>
      <c r="F3" s="8404"/>
      <c r="G3" s="8404"/>
      <c r="H3" s="8404"/>
      <c r="I3" s="8404"/>
      <c r="J3" s="8404"/>
      <c r="K3" s="8404"/>
      <c r="L3" s="8404"/>
      <c r="M3" s="8404"/>
      <c r="N3" s="8404"/>
      <c r="O3" s="8404"/>
      <c r="P3" s="8405"/>
    </row>
    <row r="4" spans="1:16" ht="12.75" customHeight="1" x14ac:dyDescent="0.2">
      <c r="A4" s="8406" t="s">
        <v>96</v>
      </c>
      <c r="B4" s="8407"/>
      <c r="C4" s="8407"/>
      <c r="D4" s="8407"/>
      <c r="E4" s="8407"/>
      <c r="F4" s="8407"/>
      <c r="G4" s="8407"/>
      <c r="H4" s="8407"/>
      <c r="I4" s="8407"/>
      <c r="J4" s="8408"/>
      <c r="K4" s="8409"/>
      <c r="L4" s="8409"/>
      <c r="M4" s="8409"/>
      <c r="N4" s="8409"/>
      <c r="O4" s="8409"/>
      <c r="P4" s="8410"/>
    </row>
    <row r="5" spans="1:16" ht="12.75" customHeight="1" x14ac:dyDescent="0.2">
      <c r="A5" s="8411"/>
      <c r="B5" s="8412"/>
      <c r="C5" s="8412"/>
      <c r="D5" s="8413"/>
      <c r="E5" s="8412"/>
      <c r="F5" s="8412"/>
      <c r="G5" s="8412"/>
      <c r="H5" s="8412"/>
      <c r="I5" s="8413"/>
      <c r="J5" s="8412"/>
      <c r="K5" s="8412"/>
      <c r="L5" s="8412"/>
      <c r="M5" s="8412"/>
      <c r="N5" s="8412"/>
      <c r="O5" s="8412"/>
      <c r="P5" s="8414"/>
    </row>
    <row r="6" spans="1:16" ht="12.75" customHeight="1" x14ac:dyDescent="0.2">
      <c r="A6" s="8415" t="s">
        <v>2</v>
      </c>
      <c r="B6" s="8416"/>
      <c r="C6" s="8416"/>
      <c r="D6" s="8417"/>
      <c r="E6" s="8416"/>
      <c r="F6" s="8416"/>
      <c r="G6" s="8416"/>
      <c r="H6" s="8416"/>
      <c r="I6" s="8417"/>
      <c r="J6" s="8416"/>
      <c r="K6" s="8416"/>
      <c r="L6" s="8416"/>
      <c r="M6" s="8416"/>
      <c r="N6" s="8416"/>
      <c r="O6" s="8416"/>
      <c r="P6" s="8418"/>
    </row>
    <row r="7" spans="1:16" ht="12.75" customHeight="1" x14ac:dyDescent="0.2">
      <c r="A7" s="8419" t="s">
        <v>3</v>
      </c>
      <c r="B7" s="8420"/>
      <c r="C7" s="8420"/>
      <c r="D7" s="8421"/>
      <c r="E7" s="8420"/>
      <c r="F7" s="8420"/>
      <c r="G7" s="8420"/>
      <c r="H7" s="8420"/>
      <c r="I7" s="8421"/>
      <c r="J7" s="8420"/>
      <c r="K7" s="8420"/>
      <c r="L7" s="8420"/>
      <c r="M7" s="8420"/>
      <c r="N7" s="8420"/>
      <c r="O7" s="8420"/>
      <c r="P7" s="8422"/>
    </row>
    <row r="8" spans="1:16" ht="12.75" customHeight="1" x14ac:dyDescent="0.2">
      <c r="A8" s="8423" t="s">
        <v>4</v>
      </c>
      <c r="B8" s="8424"/>
      <c r="C8" s="8424"/>
      <c r="D8" s="8425"/>
      <c r="E8" s="8424"/>
      <c r="F8" s="8424"/>
      <c r="G8" s="8424"/>
      <c r="H8" s="8424"/>
      <c r="I8" s="8425"/>
      <c r="J8" s="8424"/>
      <c r="K8" s="8424"/>
      <c r="L8" s="8424"/>
      <c r="M8" s="8424"/>
      <c r="N8" s="8424"/>
      <c r="O8" s="8424"/>
      <c r="P8" s="8426"/>
    </row>
    <row r="9" spans="1:16" ht="12.75" customHeight="1" x14ac:dyDescent="0.2">
      <c r="A9" s="8427" t="s">
        <v>5</v>
      </c>
      <c r="B9" s="8428"/>
      <c r="C9" s="8428"/>
      <c r="D9" s="8429"/>
      <c r="E9" s="8428"/>
      <c r="F9" s="8428"/>
      <c r="G9" s="8428"/>
      <c r="H9" s="8428"/>
      <c r="I9" s="8429"/>
      <c r="J9" s="8428"/>
      <c r="K9" s="8428"/>
      <c r="L9" s="8428"/>
      <c r="M9" s="8428"/>
      <c r="N9" s="8428"/>
      <c r="O9" s="8428"/>
      <c r="P9" s="8430"/>
    </row>
    <row r="10" spans="1:16" ht="12.75" customHeight="1" x14ac:dyDescent="0.2">
      <c r="A10" s="8431" t="s">
        <v>6</v>
      </c>
      <c r="B10" s="8432"/>
      <c r="C10" s="8432"/>
      <c r="D10" s="8433"/>
      <c r="E10" s="8432"/>
      <c r="F10" s="8432"/>
      <c r="G10" s="8432"/>
      <c r="H10" s="8432"/>
      <c r="I10" s="8433"/>
      <c r="J10" s="8432"/>
      <c r="K10" s="8432"/>
      <c r="L10" s="8432"/>
      <c r="M10" s="8432"/>
      <c r="N10" s="8432"/>
      <c r="O10" s="8432"/>
      <c r="P10" s="8434"/>
    </row>
    <row r="11" spans="1:16" ht="12.75" customHeight="1" x14ac:dyDescent="0.2">
      <c r="A11" s="8435"/>
      <c r="B11" s="8436"/>
      <c r="C11" s="8436"/>
      <c r="D11" s="8437"/>
      <c r="E11" s="8436"/>
      <c r="F11" s="8436"/>
      <c r="G11" s="8438"/>
      <c r="H11" s="8436"/>
      <c r="I11" s="8437"/>
      <c r="J11" s="8436"/>
      <c r="K11" s="8436"/>
      <c r="L11" s="8436"/>
      <c r="M11" s="8436"/>
      <c r="N11" s="8436"/>
      <c r="O11" s="8436"/>
      <c r="P11" s="8439"/>
    </row>
    <row r="12" spans="1:16" ht="12.75" customHeight="1" x14ac:dyDescent="0.2">
      <c r="A12" s="8440" t="s">
        <v>97</v>
      </c>
      <c r="B12" s="8441"/>
      <c r="C12" s="8441"/>
      <c r="D12" s="8442"/>
      <c r="E12" s="8441" t="s">
        <v>8</v>
      </c>
      <c r="F12" s="8441"/>
      <c r="G12" s="8441"/>
      <c r="H12" s="8441"/>
      <c r="I12" s="8442"/>
      <c r="J12" s="8441"/>
      <c r="K12" s="8441"/>
      <c r="L12" s="8441"/>
      <c r="M12" s="8441"/>
      <c r="N12" s="8443" t="s">
        <v>98</v>
      </c>
      <c r="O12" s="8441"/>
      <c r="P12" s="8444"/>
    </row>
    <row r="13" spans="1:16" ht="12.75" customHeight="1" x14ac:dyDescent="0.2">
      <c r="A13" s="8445"/>
      <c r="B13" s="8446"/>
      <c r="C13" s="8446"/>
      <c r="D13" s="8447"/>
      <c r="E13" s="8446"/>
      <c r="F13" s="8446"/>
      <c r="G13" s="8446"/>
      <c r="H13" s="8446"/>
      <c r="I13" s="8447"/>
      <c r="J13" s="8446"/>
      <c r="K13" s="8446"/>
      <c r="L13" s="8446"/>
      <c r="M13" s="8446"/>
      <c r="N13" s="8446"/>
      <c r="O13" s="8446"/>
      <c r="P13" s="8448"/>
    </row>
    <row r="14" spans="1:16" ht="12.75" customHeight="1" x14ac:dyDescent="0.2">
      <c r="A14" s="8449" t="s">
        <v>10</v>
      </c>
      <c r="B14" s="8450"/>
      <c r="C14" s="8450"/>
      <c r="D14" s="8451"/>
      <c r="E14" s="8450"/>
      <c r="F14" s="8450"/>
      <c r="G14" s="8450"/>
      <c r="H14" s="8450"/>
      <c r="I14" s="8451"/>
      <c r="J14" s="8450"/>
      <c r="K14" s="8450"/>
      <c r="L14" s="8450"/>
      <c r="M14" s="8450"/>
      <c r="N14" s="8452"/>
      <c r="O14" s="8453"/>
      <c r="P14" s="8454"/>
    </row>
    <row r="15" spans="1:16" ht="12.75" customHeight="1" x14ac:dyDescent="0.2">
      <c r="A15" s="8455"/>
      <c r="B15" s="8456"/>
      <c r="C15" s="8456"/>
      <c r="D15" s="8457"/>
      <c r="E15" s="8456"/>
      <c r="F15" s="8456"/>
      <c r="G15" s="8456"/>
      <c r="H15" s="8456"/>
      <c r="I15" s="8457"/>
      <c r="J15" s="8456"/>
      <c r="K15" s="8456"/>
      <c r="L15" s="8456"/>
      <c r="M15" s="8456"/>
      <c r="N15" s="8458" t="s">
        <v>11</v>
      </c>
      <c r="O15" s="8459" t="s">
        <v>12</v>
      </c>
      <c r="P15" s="8460"/>
    </row>
    <row r="16" spans="1:16" ht="12.75" customHeight="1" x14ac:dyDescent="0.2">
      <c r="A16" s="8461" t="s">
        <v>13</v>
      </c>
      <c r="B16" s="8462"/>
      <c r="C16" s="8462"/>
      <c r="D16" s="8463"/>
      <c r="E16" s="8462"/>
      <c r="F16" s="8462"/>
      <c r="G16" s="8462"/>
      <c r="H16" s="8462"/>
      <c r="I16" s="8463"/>
      <c r="J16" s="8462"/>
      <c r="K16" s="8462"/>
      <c r="L16" s="8462"/>
      <c r="M16" s="8462"/>
      <c r="N16" s="8464"/>
      <c r="O16" s="8465"/>
      <c r="P16" s="8465"/>
    </row>
    <row r="17" spans="1:47" ht="12.75" customHeight="1" x14ac:dyDescent="0.2">
      <c r="A17" s="8466" t="s">
        <v>14</v>
      </c>
      <c r="B17" s="8467"/>
      <c r="C17" s="8467"/>
      <c r="D17" s="8468"/>
      <c r="E17" s="8467"/>
      <c r="F17" s="8467"/>
      <c r="G17" s="8467"/>
      <c r="H17" s="8467"/>
      <c r="I17" s="8468"/>
      <c r="J17" s="8467"/>
      <c r="K17" s="8467"/>
      <c r="L17" s="8467"/>
      <c r="M17" s="8467"/>
      <c r="N17" s="8469" t="s">
        <v>15</v>
      </c>
      <c r="O17" s="8470" t="s">
        <v>16</v>
      </c>
      <c r="P17" s="8471"/>
    </row>
    <row r="18" spans="1:47" ht="12.75" customHeight="1" x14ac:dyDescent="0.2">
      <c r="A18" s="8472"/>
      <c r="B18" s="8473"/>
      <c r="C18" s="8473"/>
      <c r="D18" s="8474"/>
      <c r="E18" s="8473"/>
      <c r="F18" s="8473"/>
      <c r="G18" s="8473"/>
      <c r="H18" s="8473"/>
      <c r="I18" s="8474"/>
      <c r="J18" s="8473"/>
      <c r="K18" s="8473"/>
      <c r="L18" s="8473"/>
      <c r="M18" s="8473"/>
      <c r="N18" s="8475"/>
      <c r="O18" s="8476"/>
      <c r="P18" s="8477" t="s">
        <v>8</v>
      </c>
    </row>
    <row r="19" spans="1:47" ht="12.75" customHeight="1" x14ac:dyDescent="0.2">
      <c r="A19" s="8478"/>
      <c r="B19" s="8479"/>
      <c r="C19" s="8479"/>
      <c r="D19" s="8480"/>
      <c r="E19" s="8479"/>
      <c r="F19" s="8479"/>
      <c r="G19" s="8479"/>
      <c r="H19" s="8479"/>
      <c r="I19" s="8480"/>
      <c r="J19" s="8479"/>
      <c r="K19" s="8481"/>
      <c r="L19" s="8479" t="s">
        <v>17</v>
      </c>
      <c r="M19" s="8479"/>
      <c r="N19" s="8482"/>
      <c r="O19" s="8483"/>
      <c r="P19" s="8484"/>
      <c r="AU19" s="8485"/>
    </row>
    <row r="20" spans="1:47" ht="12.75" customHeight="1" x14ac:dyDescent="0.2">
      <c r="A20" s="8486"/>
      <c r="B20" s="8487"/>
      <c r="C20" s="8487"/>
      <c r="D20" s="8488"/>
      <c r="E20" s="8487"/>
      <c r="F20" s="8487"/>
      <c r="G20" s="8487"/>
      <c r="H20" s="8487"/>
      <c r="I20" s="8488"/>
      <c r="J20" s="8487"/>
      <c r="K20" s="8487"/>
      <c r="L20" s="8487"/>
      <c r="M20" s="8487"/>
      <c r="N20" s="8489"/>
      <c r="O20" s="8490"/>
      <c r="P20" s="8491"/>
    </row>
    <row r="21" spans="1:47" ht="12.75" customHeight="1" x14ac:dyDescent="0.2">
      <c r="A21" s="8492"/>
      <c r="B21" s="8493"/>
      <c r="C21" s="8494"/>
      <c r="D21" s="8494"/>
      <c r="E21" s="8493"/>
      <c r="F21" s="8493"/>
      <c r="G21" s="8493"/>
      <c r="H21" s="8493" t="s">
        <v>8</v>
      </c>
      <c r="I21" s="8495"/>
      <c r="J21" s="8493"/>
      <c r="K21" s="8493"/>
      <c r="L21" s="8493"/>
      <c r="M21" s="8493"/>
      <c r="N21" s="8496"/>
      <c r="O21" s="8497"/>
      <c r="P21" s="8498"/>
    </row>
    <row r="22" spans="1:47" ht="12.75" customHeight="1" x14ac:dyDescent="0.2">
      <c r="A22" s="8499"/>
      <c r="B22" s="8500"/>
      <c r="C22" s="8500"/>
      <c r="D22" s="8501"/>
      <c r="E22" s="8500"/>
      <c r="F22" s="8500"/>
      <c r="G22" s="8500"/>
      <c r="H22" s="8500"/>
      <c r="I22" s="8501"/>
      <c r="J22" s="8500"/>
      <c r="K22" s="8500"/>
      <c r="L22" s="8500"/>
      <c r="M22" s="8500"/>
      <c r="N22" s="8500"/>
      <c r="O22" s="8500"/>
      <c r="P22" s="8502"/>
    </row>
    <row r="23" spans="1:47" ht="12.75" customHeight="1" x14ac:dyDescent="0.2">
      <c r="A23" s="8503" t="s">
        <v>18</v>
      </c>
      <c r="B23" s="8504"/>
      <c r="C23" s="8504"/>
      <c r="D23" s="8505"/>
      <c r="E23" s="8506" t="s">
        <v>19</v>
      </c>
      <c r="F23" s="8506"/>
      <c r="G23" s="8506"/>
      <c r="H23" s="8506"/>
      <c r="I23" s="8506"/>
      <c r="J23" s="8506"/>
      <c r="K23" s="8506"/>
      <c r="L23" s="8506"/>
      <c r="M23" s="8504"/>
      <c r="N23" s="8504"/>
      <c r="O23" s="8504"/>
      <c r="P23" s="8507"/>
    </row>
    <row r="24" spans="1:47" ht="15.75" x14ac:dyDescent="0.25">
      <c r="A24" s="8508"/>
      <c r="B24" s="8509"/>
      <c r="C24" s="8509"/>
      <c r="D24" s="8510"/>
      <c r="E24" s="8511" t="s">
        <v>20</v>
      </c>
      <c r="F24" s="8511"/>
      <c r="G24" s="8511"/>
      <c r="H24" s="8511"/>
      <c r="I24" s="8511"/>
      <c r="J24" s="8511"/>
      <c r="K24" s="8511"/>
      <c r="L24" s="8511"/>
      <c r="M24" s="8509"/>
      <c r="N24" s="8509"/>
      <c r="O24" s="8509"/>
      <c r="P24" s="8512"/>
    </row>
    <row r="25" spans="1:47" ht="12.75" customHeight="1" x14ac:dyDescent="0.2">
      <c r="A25" s="8513"/>
      <c r="B25" s="8514" t="s">
        <v>21</v>
      </c>
      <c r="C25" s="8515"/>
      <c r="D25" s="8515"/>
      <c r="E25" s="8515"/>
      <c r="F25" s="8515"/>
      <c r="G25" s="8515"/>
      <c r="H25" s="8515"/>
      <c r="I25" s="8515"/>
      <c r="J25" s="8515"/>
      <c r="K25" s="8515"/>
      <c r="L25" s="8515"/>
      <c r="M25" s="8515"/>
      <c r="N25" s="8515"/>
      <c r="O25" s="8516"/>
      <c r="P25" s="8517"/>
    </row>
    <row r="26" spans="1:47" ht="12.75" customHeight="1" x14ac:dyDescent="0.2">
      <c r="A26" s="8518" t="s">
        <v>22</v>
      </c>
      <c r="B26" s="8519" t="s">
        <v>23</v>
      </c>
      <c r="C26" s="8519"/>
      <c r="D26" s="8518" t="s">
        <v>24</v>
      </c>
      <c r="E26" s="8518" t="s">
        <v>25</v>
      </c>
      <c r="F26" s="8518" t="s">
        <v>22</v>
      </c>
      <c r="G26" s="8519" t="s">
        <v>23</v>
      </c>
      <c r="H26" s="8519"/>
      <c r="I26" s="8518" t="s">
        <v>24</v>
      </c>
      <c r="J26" s="8518" t="s">
        <v>25</v>
      </c>
      <c r="K26" s="8518" t="s">
        <v>22</v>
      </c>
      <c r="L26" s="8519" t="s">
        <v>23</v>
      </c>
      <c r="M26" s="8519"/>
      <c r="N26" s="8520" t="s">
        <v>24</v>
      </c>
      <c r="O26" s="8518" t="s">
        <v>25</v>
      </c>
      <c r="P26" s="8521"/>
    </row>
    <row r="27" spans="1:47" ht="12.75" customHeight="1" x14ac:dyDescent="0.2">
      <c r="A27" s="8522"/>
      <c r="B27" s="8523" t="s">
        <v>26</v>
      </c>
      <c r="C27" s="8523" t="s">
        <v>2</v>
      </c>
      <c r="D27" s="8522"/>
      <c r="E27" s="8522"/>
      <c r="F27" s="8522"/>
      <c r="G27" s="8523" t="s">
        <v>26</v>
      </c>
      <c r="H27" s="8523" t="s">
        <v>2</v>
      </c>
      <c r="I27" s="8522"/>
      <c r="J27" s="8522"/>
      <c r="K27" s="8522"/>
      <c r="L27" s="8523" t="s">
        <v>26</v>
      </c>
      <c r="M27" s="8523" t="s">
        <v>2</v>
      </c>
      <c r="N27" s="8524"/>
      <c r="O27" s="8522"/>
      <c r="P27" s="8525"/>
      <c r="Q27" s="37" t="s">
        <v>166</v>
      </c>
      <c r="R27" s="38"/>
      <c r="S27" t="s">
        <v>167</v>
      </c>
    </row>
    <row r="28" spans="1:47" ht="12.75" customHeight="1" x14ac:dyDescent="0.2">
      <c r="A28" s="8526">
        <v>1</v>
      </c>
      <c r="B28" s="8527">
        <v>0</v>
      </c>
      <c r="C28" s="8528">
        <v>0.15</v>
      </c>
      <c r="D28" s="8529">
        <v>16000</v>
      </c>
      <c r="E28" s="8530">
        <f t="shared" ref="E28:E59" si="0">D28*(100-2.62)/100</f>
        <v>15580.8</v>
      </c>
      <c r="F28" s="8531">
        <v>33</v>
      </c>
      <c r="G28" s="8532">
        <v>8</v>
      </c>
      <c r="H28" s="8532">
        <v>8.15</v>
      </c>
      <c r="I28" s="8529">
        <v>16000</v>
      </c>
      <c r="J28" s="8530">
        <f t="shared" ref="J28:J59" si="1">I28*(100-2.62)/100</f>
        <v>15580.8</v>
      </c>
      <c r="K28" s="8531">
        <v>65</v>
      </c>
      <c r="L28" s="8532">
        <v>16</v>
      </c>
      <c r="M28" s="8532">
        <v>16.149999999999999</v>
      </c>
      <c r="N28" s="8529">
        <v>16000</v>
      </c>
      <c r="O28" s="8530">
        <f t="shared" ref="O28:O59" si="2">N28*(100-2.62)/100</f>
        <v>15580.8</v>
      </c>
      <c r="P28" s="8533"/>
      <c r="Q28" s="9764">
        <v>0</v>
      </c>
      <c r="R28" s="10692">
        <v>0.15</v>
      </c>
      <c r="S28" s="12">
        <f>AVERAGE(D28:D31)</f>
        <v>16000</v>
      </c>
    </row>
    <row r="29" spans="1:47" ht="12.75" customHeight="1" x14ac:dyDescent="0.2">
      <c r="A29" s="8534">
        <v>2</v>
      </c>
      <c r="B29" s="8534">
        <v>0.15</v>
      </c>
      <c r="C29" s="8535">
        <v>0.3</v>
      </c>
      <c r="D29" s="8536">
        <v>16000</v>
      </c>
      <c r="E29" s="8537">
        <f t="shared" si="0"/>
        <v>15580.8</v>
      </c>
      <c r="F29" s="8538">
        <v>34</v>
      </c>
      <c r="G29" s="8539">
        <v>8.15</v>
      </c>
      <c r="H29" s="8539">
        <v>8.3000000000000007</v>
      </c>
      <c r="I29" s="8536">
        <v>16000</v>
      </c>
      <c r="J29" s="8537">
        <f t="shared" si="1"/>
        <v>15580.8</v>
      </c>
      <c r="K29" s="8538">
        <v>66</v>
      </c>
      <c r="L29" s="8539">
        <v>16.149999999999999</v>
      </c>
      <c r="M29" s="8539">
        <v>16.3</v>
      </c>
      <c r="N29" s="8536">
        <v>16000</v>
      </c>
      <c r="O29" s="8537">
        <f t="shared" si="2"/>
        <v>15580.8</v>
      </c>
      <c r="P29" s="8540"/>
      <c r="Q29" s="10696">
        <v>1</v>
      </c>
      <c r="R29" s="10692">
        <v>1.1499999999999999</v>
      </c>
      <c r="S29" s="12">
        <f>AVERAGE(D32:D35)</f>
        <v>16000</v>
      </c>
    </row>
    <row r="30" spans="1:47" ht="12.75" customHeight="1" x14ac:dyDescent="0.2">
      <c r="A30" s="8541">
        <v>3</v>
      </c>
      <c r="B30" s="8542">
        <v>0.3</v>
      </c>
      <c r="C30" s="8543">
        <v>0.45</v>
      </c>
      <c r="D30" s="8544">
        <v>16000</v>
      </c>
      <c r="E30" s="8545">
        <f t="shared" si="0"/>
        <v>15580.8</v>
      </c>
      <c r="F30" s="8546">
        <v>35</v>
      </c>
      <c r="G30" s="8547">
        <v>8.3000000000000007</v>
      </c>
      <c r="H30" s="8547">
        <v>8.4499999999999993</v>
      </c>
      <c r="I30" s="8544">
        <v>16000</v>
      </c>
      <c r="J30" s="8545">
        <f t="shared" si="1"/>
        <v>15580.8</v>
      </c>
      <c r="K30" s="8546">
        <v>67</v>
      </c>
      <c r="L30" s="8547">
        <v>16.3</v>
      </c>
      <c r="M30" s="8547">
        <v>16.45</v>
      </c>
      <c r="N30" s="8544">
        <v>16000</v>
      </c>
      <c r="O30" s="8545">
        <f t="shared" si="2"/>
        <v>15580.8</v>
      </c>
      <c r="P30" s="8548"/>
      <c r="Q30" s="10630">
        <v>2</v>
      </c>
      <c r="R30" s="10692">
        <v>2.15</v>
      </c>
      <c r="S30" s="12">
        <f>AVERAGE(D36:D39)</f>
        <v>16000</v>
      </c>
      <c r="V30" s="8549"/>
    </row>
    <row r="31" spans="1:47" ht="12.75" customHeight="1" x14ac:dyDescent="0.2">
      <c r="A31" s="8550">
        <v>4</v>
      </c>
      <c r="B31" s="8550">
        <v>0.45</v>
      </c>
      <c r="C31" s="8551">
        <v>1</v>
      </c>
      <c r="D31" s="8552">
        <v>16000</v>
      </c>
      <c r="E31" s="8553">
        <f t="shared" si="0"/>
        <v>15580.8</v>
      </c>
      <c r="F31" s="8554">
        <v>36</v>
      </c>
      <c r="G31" s="8551">
        <v>8.4499999999999993</v>
      </c>
      <c r="H31" s="8551">
        <v>9</v>
      </c>
      <c r="I31" s="8552">
        <v>16000</v>
      </c>
      <c r="J31" s="8553">
        <f t="shared" si="1"/>
        <v>15580.8</v>
      </c>
      <c r="K31" s="8554">
        <v>68</v>
      </c>
      <c r="L31" s="8551">
        <v>16.45</v>
      </c>
      <c r="M31" s="8551">
        <v>17</v>
      </c>
      <c r="N31" s="8552">
        <v>16000</v>
      </c>
      <c r="O31" s="8553">
        <f t="shared" si="2"/>
        <v>15580.8</v>
      </c>
      <c r="P31" s="8555"/>
      <c r="Q31" s="10630">
        <v>3</v>
      </c>
      <c r="R31" s="10631">
        <v>3.15</v>
      </c>
      <c r="S31" s="12">
        <f>AVERAGE(D40:D43)</f>
        <v>16000</v>
      </c>
    </row>
    <row r="32" spans="1:47" ht="12.75" customHeight="1" x14ac:dyDescent="0.2">
      <c r="A32" s="8556">
        <v>5</v>
      </c>
      <c r="B32" s="8557">
        <v>1</v>
      </c>
      <c r="C32" s="8558">
        <v>1.1499999999999999</v>
      </c>
      <c r="D32" s="8559">
        <v>16000</v>
      </c>
      <c r="E32" s="8560">
        <f t="shared" si="0"/>
        <v>15580.8</v>
      </c>
      <c r="F32" s="8561">
        <v>37</v>
      </c>
      <c r="G32" s="8557">
        <v>9</v>
      </c>
      <c r="H32" s="8557">
        <v>9.15</v>
      </c>
      <c r="I32" s="8559">
        <v>16000</v>
      </c>
      <c r="J32" s="8560">
        <f t="shared" si="1"/>
        <v>15580.8</v>
      </c>
      <c r="K32" s="8561">
        <v>69</v>
      </c>
      <c r="L32" s="8557">
        <v>17</v>
      </c>
      <c r="M32" s="8557">
        <v>17.149999999999999</v>
      </c>
      <c r="N32" s="8559">
        <v>16000</v>
      </c>
      <c r="O32" s="8560">
        <f t="shared" si="2"/>
        <v>15580.8</v>
      </c>
      <c r="P32" s="8562"/>
      <c r="Q32" s="10630">
        <v>4</v>
      </c>
      <c r="R32" s="10631">
        <v>4.1500000000000004</v>
      </c>
      <c r="S32" s="12">
        <f>AVERAGE(D44:D47)</f>
        <v>16000</v>
      </c>
      <c r="AQ32" s="8559"/>
    </row>
    <row r="33" spans="1:19" ht="12.75" customHeight="1" x14ac:dyDescent="0.2">
      <c r="A33" s="8563">
        <v>6</v>
      </c>
      <c r="B33" s="8564">
        <v>1.1499999999999999</v>
      </c>
      <c r="C33" s="8565">
        <v>1.3</v>
      </c>
      <c r="D33" s="8566">
        <v>16000</v>
      </c>
      <c r="E33" s="8567">
        <f t="shared" si="0"/>
        <v>15580.8</v>
      </c>
      <c r="F33" s="8568">
        <v>38</v>
      </c>
      <c r="G33" s="8565">
        <v>9.15</v>
      </c>
      <c r="H33" s="8565">
        <v>9.3000000000000007</v>
      </c>
      <c r="I33" s="8566">
        <v>16000</v>
      </c>
      <c r="J33" s="8567">
        <f t="shared" si="1"/>
        <v>15580.8</v>
      </c>
      <c r="K33" s="8568">
        <v>70</v>
      </c>
      <c r="L33" s="8565">
        <v>17.149999999999999</v>
      </c>
      <c r="M33" s="8565">
        <v>17.3</v>
      </c>
      <c r="N33" s="8566">
        <v>16000</v>
      </c>
      <c r="O33" s="8567">
        <f t="shared" si="2"/>
        <v>15580.8</v>
      </c>
      <c r="P33" s="8569"/>
      <c r="Q33" s="10696">
        <v>5</v>
      </c>
      <c r="R33" s="10631">
        <v>5.15</v>
      </c>
      <c r="S33" s="12">
        <f>AVERAGE(D48:D51)</f>
        <v>16000</v>
      </c>
    </row>
    <row r="34" spans="1:19" x14ac:dyDescent="0.2">
      <c r="A34" s="8570">
        <v>7</v>
      </c>
      <c r="B34" s="8571">
        <v>1.3</v>
      </c>
      <c r="C34" s="8572">
        <v>1.45</v>
      </c>
      <c r="D34" s="8573">
        <v>16000</v>
      </c>
      <c r="E34" s="8574">
        <f t="shared" si="0"/>
        <v>15580.8</v>
      </c>
      <c r="F34" s="8575">
        <v>39</v>
      </c>
      <c r="G34" s="8576">
        <v>9.3000000000000007</v>
      </c>
      <c r="H34" s="8576">
        <v>9.4499999999999993</v>
      </c>
      <c r="I34" s="8573">
        <v>16000</v>
      </c>
      <c r="J34" s="8574">
        <f t="shared" si="1"/>
        <v>15580.8</v>
      </c>
      <c r="K34" s="8575">
        <v>71</v>
      </c>
      <c r="L34" s="8576">
        <v>17.3</v>
      </c>
      <c r="M34" s="8576">
        <v>17.45</v>
      </c>
      <c r="N34" s="8573">
        <v>16000</v>
      </c>
      <c r="O34" s="8574">
        <f t="shared" si="2"/>
        <v>15580.8</v>
      </c>
      <c r="P34" s="8577"/>
      <c r="Q34" s="10696">
        <v>6</v>
      </c>
      <c r="R34" s="10631">
        <v>6.15</v>
      </c>
      <c r="S34" s="12">
        <f>AVERAGE(D52:D55)</f>
        <v>16000</v>
      </c>
    </row>
    <row r="35" spans="1:19" x14ac:dyDescent="0.2">
      <c r="A35" s="8578">
        <v>8</v>
      </c>
      <c r="B35" s="8578">
        <v>1.45</v>
      </c>
      <c r="C35" s="8579">
        <v>2</v>
      </c>
      <c r="D35" s="8580">
        <v>16000</v>
      </c>
      <c r="E35" s="8581">
        <f t="shared" si="0"/>
        <v>15580.8</v>
      </c>
      <c r="F35" s="8582">
        <v>40</v>
      </c>
      <c r="G35" s="8579">
        <v>9.4499999999999993</v>
      </c>
      <c r="H35" s="8579">
        <v>10</v>
      </c>
      <c r="I35" s="8580">
        <v>16000</v>
      </c>
      <c r="J35" s="8581">
        <f t="shared" si="1"/>
        <v>15580.8</v>
      </c>
      <c r="K35" s="8582">
        <v>72</v>
      </c>
      <c r="L35" s="8583">
        <v>17.45</v>
      </c>
      <c r="M35" s="8579">
        <v>18</v>
      </c>
      <c r="N35" s="8580">
        <v>16000</v>
      </c>
      <c r="O35" s="8581">
        <f t="shared" si="2"/>
        <v>15580.8</v>
      </c>
      <c r="P35" s="8584"/>
      <c r="Q35" s="10696">
        <v>7</v>
      </c>
      <c r="R35" s="10631">
        <v>7.15</v>
      </c>
      <c r="S35" s="12">
        <f>AVERAGE(D56:D59)</f>
        <v>16000</v>
      </c>
    </row>
    <row r="36" spans="1:19" x14ac:dyDescent="0.2">
      <c r="A36" s="8585">
        <v>9</v>
      </c>
      <c r="B36" s="8586">
        <v>2</v>
      </c>
      <c r="C36" s="8587">
        <v>2.15</v>
      </c>
      <c r="D36" s="8588">
        <v>16000</v>
      </c>
      <c r="E36" s="8589">
        <f t="shared" si="0"/>
        <v>15580.8</v>
      </c>
      <c r="F36" s="8590">
        <v>41</v>
      </c>
      <c r="G36" s="8591">
        <v>10</v>
      </c>
      <c r="H36" s="8592">
        <v>10.15</v>
      </c>
      <c r="I36" s="8588">
        <v>16000</v>
      </c>
      <c r="J36" s="8589">
        <f t="shared" si="1"/>
        <v>15580.8</v>
      </c>
      <c r="K36" s="8590">
        <v>73</v>
      </c>
      <c r="L36" s="8592">
        <v>18</v>
      </c>
      <c r="M36" s="8591">
        <v>18.149999999999999</v>
      </c>
      <c r="N36" s="8588">
        <v>16000</v>
      </c>
      <c r="O36" s="8589">
        <f t="shared" si="2"/>
        <v>15580.8</v>
      </c>
      <c r="P36" s="8593"/>
      <c r="Q36" s="10696">
        <v>8</v>
      </c>
      <c r="R36" s="10696">
        <v>8.15</v>
      </c>
      <c r="S36" s="12">
        <f>AVERAGE(I28:I31)</f>
        <v>16000</v>
      </c>
    </row>
    <row r="37" spans="1:19" x14ac:dyDescent="0.2">
      <c r="A37" s="8594">
        <v>10</v>
      </c>
      <c r="B37" s="8594">
        <v>2.15</v>
      </c>
      <c r="C37" s="8595">
        <v>2.2999999999999998</v>
      </c>
      <c r="D37" s="8596">
        <v>16000</v>
      </c>
      <c r="E37" s="8597">
        <f t="shared" si="0"/>
        <v>15580.8</v>
      </c>
      <c r="F37" s="8598">
        <v>42</v>
      </c>
      <c r="G37" s="8595">
        <v>10.15</v>
      </c>
      <c r="H37" s="8599">
        <v>10.3</v>
      </c>
      <c r="I37" s="8596">
        <v>16000</v>
      </c>
      <c r="J37" s="8597">
        <f t="shared" si="1"/>
        <v>15580.8</v>
      </c>
      <c r="K37" s="8598">
        <v>74</v>
      </c>
      <c r="L37" s="8599">
        <v>18.149999999999999</v>
      </c>
      <c r="M37" s="8595">
        <v>18.3</v>
      </c>
      <c r="N37" s="8596">
        <v>16000</v>
      </c>
      <c r="O37" s="8597">
        <f t="shared" si="2"/>
        <v>15580.8</v>
      </c>
      <c r="P37" s="8600"/>
      <c r="Q37" s="10696">
        <v>9</v>
      </c>
      <c r="R37" s="10696">
        <v>9.15</v>
      </c>
      <c r="S37" s="12">
        <f>AVERAGE(I32:I35)</f>
        <v>16000</v>
      </c>
    </row>
    <row r="38" spans="1:19" x14ac:dyDescent="0.2">
      <c r="A38" s="8601">
        <v>11</v>
      </c>
      <c r="B38" s="8602">
        <v>2.2999999999999998</v>
      </c>
      <c r="C38" s="8603">
        <v>2.4500000000000002</v>
      </c>
      <c r="D38" s="8604">
        <v>16000</v>
      </c>
      <c r="E38" s="8605">
        <f t="shared" si="0"/>
        <v>15580.8</v>
      </c>
      <c r="F38" s="8606">
        <v>43</v>
      </c>
      <c r="G38" s="8607">
        <v>10.3</v>
      </c>
      <c r="H38" s="8608">
        <v>10.45</v>
      </c>
      <c r="I38" s="8604">
        <v>16000</v>
      </c>
      <c r="J38" s="8605">
        <f t="shared" si="1"/>
        <v>15580.8</v>
      </c>
      <c r="K38" s="8606">
        <v>75</v>
      </c>
      <c r="L38" s="8608">
        <v>18.3</v>
      </c>
      <c r="M38" s="8607">
        <v>18.45</v>
      </c>
      <c r="N38" s="8604">
        <v>16000</v>
      </c>
      <c r="O38" s="8605">
        <f t="shared" si="2"/>
        <v>15580.8</v>
      </c>
      <c r="P38" s="8609"/>
      <c r="Q38" s="10696">
        <v>10</v>
      </c>
      <c r="R38" s="10693">
        <v>10.15</v>
      </c>
      <c r="S38" s="12">
        <f>AVERAGE(I36:I39)</f>
        <v>16000</v>
      </c>
    </row>
    <row r="39" spans="1:19" x14ac:dyDescent="0.2">
      <c r="A39" s="8610">
        <v>12</v>
      </c>
      <c r="B39" s="8610">
        <v>2.4500000000000002</v>
      </c>
      <c r="C39" s="8611">
        <v>3</v>
      </c>
      <c r="D39" s="8612">
        <v>16000</v>
      </c>
      <c r="E39" s="8613">
        <f t="shared" si="0"/>
        <v>15580.8</v>
      </c>
      <c r="F39" s="8614">
        <v>44</v>
      </c>
      <c r="G39" s="8611">
        <v>10.45</v>
      </c>
      <c r="H39" s="8615">
        <v>11</v>
      </c>
      <c r="I39" s="8612">
        <v>16000</v>
      </c>
      <c r="J39" s="8613">
        <f t="shared" si="1"/>
        <v>15580.8</v>
      </c>
      <c r="K39" s="8614">
        <v>76</v>
      </c>
      <c r="L39" s="8615">
        <v>18.45</v>
      </c>
      <c r="M39" s="8611">
        <v>19</v>
      </c>
      <c r="N39" s="8612">
        <v>16000</v>
      </c>
      <c r="O39" s="8613">
        <f t="shared" si="2"/>
        <v>15580.8</v>
      </c>
      <c r="P39" s="8616"/>
      <c r="Q39" s="10696">
        <v>11</v>
      </c>
      <c r="R39" s="10693">
        <v>11.15</v>
      </c>
      <c r="S39" s="12">
        <f>AVERAGE(I40:I43)</f>
        <v>16000</v>
      </c>
    </row>
    <row r="40" spans="1:19" x14ac:dyDescent="0.2">
      <c r="A40" s="8617">
        <v>13</v>
      </c>
      <c r="B40" s="8618">
        <v>3</v>
      </c>
      <c r="C40" s="8619">
        <v>3.15</v>
      </c>
      <c r="D40" s="8620">
        <v>16000</v>
      </c>
      <c r="E40" s="8621">
        <f t="shared" si="0"/>
        <v>15580.8</v>
      </c>
      <c r="F40" s="8622">
        <v>45</v>
      </c>
      <c r="G40" s="8623">
        <v>11</v>
      </c>
      <c r="H40" s="8624">
        <v>11.15</v>
      </c>
      <c r="I40" s="8620">
        <v>16000</v>
      </c>
      <c r="J40" s="8621">
        <f t="shared" si="1"/>
        <v>15580.8</v>
      </c>
      <c r="K40" s="8622">
        <v>77</v>
      </c>
      <c r="L40" s="8624">
        <v>19</v>
      </c>
      <c r="M40" s="8623">
        <v>19.149999999999999</v>
      </c>
      <c r="N40" s="8620">
        <v>16000</v>
      </c>
      <c r="O40" s="8621">
        <f t="shared" si="2"/>
        <v>15580.8</v>
      </c>
      <c r="P40" s="8625"/>
      <c r="Q40" s="10696">
        <v>12</v>
      </c>
      <c r="R40" s="10693">
        <v>12.15</v>
      </c>
      <c r="S40" s="12">
        <f>AVERAGE(I44:I47)</f>
        <v>16000</v>
      </c>
    </row>
    <row r="41" spans="1:19" x14ac:dyDescent="0.2">
      <c r="A41" s="8626">
        <v>14</v>
      </c>
      <c r="B41" s="8626">
        <v>3.15</v>
      </c>
      <c r="C41" s="8627">
        <v>3.3</v>
      </c>
      <c r="D41" s="8628">
        <v>16000</v>
      </c>
      <c r="E41" s="8629">
        <f t="shared" si="0"/>
        <v>15580.8</v>
      </c>
      <c r="F41" s="8630">
        <v>46</v>
      </c>
      <c r="G41" s="8631">
        <v>11.15</v>
      </c>
      <c r="H41" s="8627">
        <v>11.3</v>
      </c>
      <c r="I41" s="8628">
        <v>16000</v>
      </c>
      <c r="J41" s="8629">
        <f t="shared" si="1"/>
        <v>15580.8</v>
      </c>
      <c r="K41" s="8630">
        <v>78</v>
      </c>
      <c r="L41" s="8627">
        <v>19.149999999999999</v>
      </c>
      <c r="M41" s="8631">
        <v>19.3</v>
      </c>
      <c r="N41" s="8628">
        <v>16000</v>
      </c>
      <c r="O41" s="8629">
        <f t="shared" si="2"/>
        <v>15580.8</v>
      </c>
      <c r="P41" s="8632"/>
      <c r="Q41" s="10696">
        <v>13</v>
      </c>
      <c r="R41" s="10693">
        <v>13.15</v>
      </c>
      <c r="S41" s="12">
        <f>AVERAGE(I48:I51)</f>
        <v>16000</v>
      </c>
    </row>
    <row r="42" spans="1:19" x14ac:dyDescent="0.2">
      <c r="A42" s="8633">
        <v>15</v>
      </c>
      <c r="B42" s="8634">
        <v>3.3</v>
      </c>
      <c r="C42" s="8635">
        <v>3.45</v>
      </c>
      <c r="D42" s="8636">
        <v>16000</v>
      </c>
      <c r="E42" s="8637">
        <f t="shared" si="0"/>
        <v>15580.8</v>
      </c>
      <c r="F42" s="8638">
        <v>47</v>
      </c>
      <c r="G42" s="8639">
        <v>11.3</v>
      </c>
      <c r="H42" s="8640">
        <v>11.45</v>
      </c>
      <c r="I42" s="8636">
        <v>16000</v>
      </c>
      <c r="J42" s="8637">
        <f t="shared" si="1"/>
        <v>15580.8</v>
      </c>
      <c r="K42" s="8638">
        <v>79</v>
      </c>
      <c r="L42" s="8640">
        <v>19.3</v>
      </c>
      <c r="M42" s="8639">
        <v>19.45</v>
      </c>
      <c r="N42" s="8636">
        <v>16000</v>
      </c>
      <c r="O42" s="8637">
        <f t="shared" si="2"/>
        <v>15580.8</v>
      </c>
      <c r="P42" s="8641"/>
      <c r="Q42" s="10696">
        <v>14</v>
      </c>
      <c r="R42" s="10693">
        <v>14.15</v>
      </c>
      <c r="S42" s="12">
        <f>AVERAGE(I52:I55)</f>
        <v>16000</v>
      </c>
    </row>
    <row r="43" spans="1:19" x14ac:dyDescent="0.2">
      <c r="A43" s="8642">
        <v>16</v>
      </c>
      <c r="B43" s="8642">
        <v>3.45</v>
      </c>
      <c r="C43" s="8643">
        <v>4</v>
      </c>
      <c r="D43" s="8644">
        <v>16000</v>
      </c>
      <c r="E43" s="8645">
        <f t="shared" si="0"/>
        <v>15580.8</v>
      </c>
      <c r="F43" s="8646">
        <v>48</v>
      </c>
      <c r="G43" s="8647">
        <v>11.45</v>
      </c>
      <c r="H43" s="8643">
        <v>12</v>
      </c>
      <c r="I43" s="8644">
        <v>16000</v>
      </c>
      <c r="J43" s="8645">
        <f t="shared" si="1"/>
        <v>15580.8</v>
      </c>
      <c r="K43" s="8646">
        <v>80</v>
      </c>
      <c r="L43" s="8643">
        <v>19.45</v>
      </c>
      <c r="M43" s="8643">
        <v>20</v>
      </c>
      <c r="N43" s="8644">
        <v>16000</v>
      </c>
      <c r="O43" s="8645">
        <f t="shared" si="2"/>
        <v>15580.8</v>
      </c>
      <c r="P43" s="8648"/>
      <c r="Q43" s="10696">
        <v>15</v>
      </c>
      <c r="R43" s="10696">
        <v>15.15</v>
      </c>
      <c r="S43" s="12">
        <f>AVERAGE(I56:I59)</f>
        <v>16000</v>
      </c>
    </row>
    <row r="44" spans="1:19" x14ac:dyDescent="0.2">
      <c r="A44" s="8649">
        <v>17</v>
      </c>
      <c r="B44" s="8650">
        <v>4</v>
      </c>
      <c r="C44" s="8651">
        <v>4.1500000000000004</v>
      </c>
      <c r="D44" s="8652">
        <v>16000</v>
      </c>
      <c r="E44" s="8653">
        <f t="shared" si="0"/>
        <v>15580.8</v>
      </c>
      <c r="F44" s="8654">
        <v>49</v>
      </c>
      <c r="G44" s="8655">
        <v>12</v>
      </c>
      <c r="H44" s="8656">
        <v>12.15</v>
      </c>
      <c r="I44" s="8652">
        <v>16000</v>
      </c>
      <c r="J44" s="8653">
        <f t="shared" si="1"/>
        <v>15580.8</v>
      </c>
      <c r="K44" s="8654">
        <v>81</v>
      </c>
      <c r="L44" s="8656">
        <v>20</v>
      </c>
      <c r="M44" s="8655">
        <v>20.149999999999999</v>
      </c>
      <c r="N44" s="8652">
        <v>16000</v>
      </c>
      <c r="O44" s="8653">
        <f t="shared" si="2"/>
        <v>15580.8</v>
      </c>
      <c r="P44" s="8657"/>
      <c r="Q44" s="10696">
        <v>16</v>
      </c>
      <c r="R44" s="10696">
        <v>16.149999999999999</v>
      </c>
      <c r="S44" s="12">
        <f>AVERAGE(N28:N31)</f>
        <v>16000</v>
      </c>
    </row>
    <row r="45" spans="1:19" x14ac:dyDescent="0.2">
      <c r="A45" s="8658">
        <v>18</v>
      </c>
      <c r="B45" s="8658">
        <v>4.1500000000000004</v>
      </c>
      <c r="C45" s="8659">
        <v>4.3</v>
      </c>
      <c r="D45" s="8660">
        <v>16000</v>
      </c>
      <c r="E45" s="8661">
        <f t="shared" si="0"/>
        <v>15580.8</v>
      </c>
      <c r="F45" s="8662">
        <v>50</v>
      </c>
      <c r="G45" s="8663">
        <v>12.15</v>
      </c>
      <c r="H45" s="8659">
        <v>12.3</v>
      </c>
      <c r="I45" s="8660">
        <v>16000</v>
      </c>
      <c r="J45" s="8661">
        <f t="shared" si="1"/>
        <v>15580.8</v>
      </c>
      <c r="K45" s="8662">
        <v>82</v>
      </c>
      <c r="L45" s="8659">
        <v>20.149999999999999</v>
      </c>
      <c r="M45" s="8663">
        <v>20.3</v>
      </c>
      <c r="N45" s="8660">
        <v>16000</v>
      </c>
      <c r="O45" s="8661">
        <f t="shared" si="2"/>
        <v>15580.8</v>
      </c>
      <c r="P45" s="8664"/>
      <c r="Q45" s="10696">
        <v>17</v>
      </c>
      <c r="R45" s="10696">
        <v>17.149999999999999</v>
      </c>
      <c r="S45" s="12">
        <f>AVERAGE(N32:N35)</f>
        <v>16000</v>
      </c>
    </row>
    <row r="46" spans="1:19" x14ac:dyDescent="0.2">
      <c r="A46" s="8665">
        <v>19</v>
      </c>
      <c r="B46" s="8666">
        <v>4.3</v>
      </c>
      <c r="C46" s="8667">
        <v>4.45</v>
      </c>
      <c r="D46" s="8668">
        <v>16000</v>
      </c>
      <c r="E46" s="8669">
        <f t="shared" si="0"/>
        <v>15580.8</v>
      </c>
      <c r="F46" s="8670">
        <v>51</v>
      </c>
      <c r="G46" s="8671">
        <v>12.3</v>
      </c>
      <c r="H46" s="8672">
        <v>12.45</v>
      </c>
      <c r="I46" s="8668">
        <v>16000</v>
      </c>
      <c r="J46" s="8669">
        <f t="shared" si="1"/>
        <v>15580.8</v>
      </c>
      <c r="K46" s="8670">
        <v>83</v>
      </c>
      <c r="L46" s="8672">
        <v>20.3</v>
      </c>
      <c r="M46" s="8671">
        <v>20.45</v>
      </c>
      <c r="N46" s="8668">
        <v>16000</v>
      </c>
      <c r="O46" s="8669">
        <f t="shared" si="2"/>
        <v>15580.8</v>
      </c>
      <c r="P46" s="8673"/>
      <c r="Q46" s="10693">
        <v>18</v>
      </c>
      <c r="R46" s="10696">
        <v>18.149999999999999</v>
      </c>
      <c r="S46" s="12">
        <f>AVERAGE(N36:N39)</f>
        <v>16000</v>
      </c>
    </row>
    <row r="47" spans="1:19" x14ac:dyDescent="0.2">
      <c r="A47" s="8674">
        <v>20</v>
      </c>
      <c r="B47" s="8674">
        <v>4.45</v>
      </c>
      <c r="C47" s="8675">
        <v>5</v>
      </c>
      <c r="D47" s="8676">
        <v>16000</v>
      </c>
      <c r="E47" s="8677">
        <f t="shared" si="0"/>
        <v>15580.8</v>
      </c>
      <c r="F47" s="8678">
        <v>52</v>
      </c>
      <c r="G47" s="8679">
        <v>12.45</v>
      </c>
      <c r="H47" s="8675">
        <v>13</v>
      </c>
      <c r="I47" s="8676">
        <v>16000</v>
      </c>
      <c r="J47" s="8677">
        <f t="shared" si="1"/>
        <v>15580.8</v>
      </c>
      <c r="K47" s="8678">
        <v>84</v>
      </c>
      <c r="L47" s="8675">
        <v>20.45</v>
      </c>
      <c r="M47" s="8679">
        <v>21</v>
      </c>
      <c r="N47" s="8676">
        <v>16000</v>
      </c>
      <c r="O47" s="8677">
        <f t="shared" si="2"/>
        <v>15580.8</v>
      </c>
      <c r="P47" s="8680"/>
      <c r="Q47" s="10693">
        <v>19</v>
      </c>
      <c r="R47" s="10696">
        <v>19.149999999999999</v>
      </c>
      <c r="S47" s="12">
        <f>AVERAGE(N40:N43)</f>
        <v>16000</v>
      </c>
    </row>
    <row r="48" spans="1:19" x14ac:dyDescent="0.2">
      <c r="A48" s="8681">
        <v>21</v>
      </c>
      <c r="B48" s="8682">
        <v>5</v>
      </c>
      <c r="C48" s="8683">
        <v>5.15</v>
      </c>
      <c r="D48" s="8684">
        <v>16000</v>
      </c>
      <c r="E48" s="8685">
        <f t="shared" si="0"/>
        <v>15580.8</v>
      </c>
      <c r="F48" s="8686">
        <v>53</v>
      </c>
      <c r="G48" s="8682">
        <v>13</v>
      </c>
      <c r="H48" s="8687">
        <v>13.15</v>
      </c>
      <c r="I48" s="8684">
        <v>16000</v>
      </c>
      <c r="J48" s="8685">
        <f t="shared" si="1"/>
        <v>15580.8</v>
      </c>
      <c r="K48" s="8686">
        <v>85</v>
      </c>
      <c r="L48" s="8687">
        <v>21</v>
      </c>
      <c r="M48" s="8682">
        <v>21.15</v>
      </c>
      <c r="N48" s="8684">
        <v>16000</v>
      </c>
      <c r="O48" s="8685">
        <f t="shared" si="2"/>
        <v>15580.8</v>
      </c>
      <c r="P48" s="8688"/>
      <c r="Q48" s="10693">
        <v>20</v>
      </c>
      <c r="R48" s="10696">
        <v>20.149999999999999</v>
      </c>
      <c r="S48" s="12">
        <f>AVERAGE(N44:N47)</f>
        <v>16000</v>
      </c>
    </row>
    <row r="49" spans="1:19" x14ac:dyDescent="0.2">
      <c r="A49" s="8689">
        <v>22</v>
      </c>
      <c r="B49" s="8690">
        <v>5.15</v>
      </c>
      <c r="C49" s="8691">
        <v>5.3</v>
      </c>
      <c r="D49" s="8692">
        <v>16000</v>
      </c>
      <c r="E49" s="8693">
        <f t="shared" si="0"/>
        <v>15580.8</v>
      </c>
      <c r="F49" s="8694">
        <v>54</v>
      </c>
      <c r="G49" s="8695">
        <v>13.15</v>
      </c>
      <c r="H49" s="8691">
        <v>13.3</v>
      </c>
      <c r="I49" s="8692">
        <v>16000</v>
      </c>
      <c r="J49" s="8693">
        <f t="shared" si="1"/>
        <v>15580.8</v>
      </c>
      <c r="K49" s="8694">
        <v>86</v>
      </c>
      <c r="L49" s="8691">
        <v>21.15</v>
      </c>
      <c r="M49" s="8695">
        <v>21.3</v>
      </c>
      <c r="N49" s="8692">
        <v>16000</v>
      </c>
      <c r="O49" s="8693">
        <f t="shared" si="2"/>
        <v>15580.8</v>
      </c>
      <c r="P49" s="8696"/>
      <c r="Q49" s="10693">
        <v>21</v>
      </c>
      <c r="R49" s="10696">
        <v>21.15</v>
      </c>
      <c r="S49" s="12">
        <f>AVERAGE(N48:N51)</f>
        <v>16000</v>
      </c>
    </row>
    <row r="50" spans="1:19" x14ac:dyDescent="0.2">
      <c r="A50" s="8697">
        <v>23</v>
      </c>
      <c r="B50" s="8698">
        <v>5.3</v>
      </c>
      <c r="C50" s="8699">
        <v>5.45</v>
      </c>
      <c r="D50" s="8700">
        <v>16000</v>
      </c>
      <c r="E50" s="8701">
        <f t="shared" si="0"/>
        <v>15580.8</v>
      </c>
      <c r="F50" s="8702">
        <v>55</v>
      </c>
      <c r="G50" s="8698">
        <v>13.3</v>
      </c>
      <c r="H50" s="8703">
        <v>13.45</v>
      </c>
      <c r="I50" s="8700">
        <v>16000</v>
      </c>
      <c r="J50" s="8701">
        <f t="shared" si="1"/>
        <v>15580.8</v>
      </c>
      <c r="K50" s="8702">
        <v>87</v>
      </c>
      <c r="L50" s="8703">
        <v>21.3</v>
      </c>
      <c r="M50" s="8698">
        <v>21.45</v>
      </c>
      <c r="N50" s="8700">
        <v>16000</v>
      </c>
      <c r="O50" s="8701">
        <f t="shared" si="2"/>
        <v>15580.8</v>
      </c>
      <c r="P50" s="8704"/>
      <c r="Q50" s="10693">
        <v>22</v>
      </c>
      <c r="R50" s="10696">
        <v>22.15</v>
      </c>
      <c r="S50" s="12">
        <f>AVERAGE(N52:N55)</f>
        <v>16000</v>
      </c>
    </row>
    <row r="51" spans="1:19" x14ac:dyDescent="0.2">
      <c r="A51" s="8705">
        <v>24</v>
      </c>
      <c r="B51" s="8706">
        <v>5.45</v>
      </c>
      <c r="C51" s="8707">
        <v>6</v>
      </c>
      <c r="D51" s="8708">
        <v>16000</v>
      </c>
      <c r="E51" s="8709">
        <f t="shared" si="0"/>
        <v>15580.8</v>
      </c>
      <c r="F51" s="8710">
        <v>56</v>
      </c>
      <c r="G51" s="8711">
        <v>13.45</v>
      </c>
      <c r="H51" s="8707">
        <v>14</v>
      </c>
      <c r="I51" s="8708">
        <v>16000</v>
      </c>
      <c r="J51" s="8709">
        <f t="shared" si="1"/>
        <v>15580.8</v>
      </c>
      <c r="K51" s="8710">
        <v>88</v>
      </c>
      <c r="L51" s="8707">
        <v>21.45</v>
      </c>
      <c r="M51" s="8711">
        <v>22</v>
      </c>
      <c r="N51" s="8708">
        <v>16000</v>
      </c>
      <c r="O51" s="8709">
        <f t="shared" si="2"/>
        <v>15580.8</v>
      </c>
      <c r="P51" s="8712"/>
      <c r="Q51" s="10693">
        <v>23</v>
      </c>
      <c r="R51" s="10696">
        <v>23.15</v>
      </c>
      <c r="S51" s="12">
        <f>AVERAGE(N56:N59)</f>
        <v>16000</v>
      </c>
    </row>
    <row r="52" spans="1:19" x14ac:dyDescent="0.2">
      <c r="A52" s="8713">
        <v>25</v>
      </c>
      <c r="B52" s="8714">
        <v>6</v>
      </c>
      <c r="C52" s="8715">
        <v>6.15</v>
      </c>
      <c r="D52" s="8716">
        <v>16000</v>
      </c>
      <c r="E52" s="8717">
        <f t="shared" si="0"/>
        <v>15580.8</v>
      </c>
      <c r="F52" s="8718">
        <v>57</v>
      </c>
      <c r="G52" s="8714">
        <v>14</v>
      </c>
      <c r="H52" s="8719">
        <v>14.15</v>
      </c>
      <c r="I52" s="8716">
        <v>16000</v>
      </c>
      <c r="J52" s="8717">
        <f t="shared" si="1"/>
        <v>15580.8</v>
      </c>
      <c r="K52" s="8718">
        <v>89</v>
      </c>
      <c r="L52" s="8719">
        <v>22</v>
      </c>
      <c r="M52" s="8714">
        <v>22.15</v>
      </c>
      <c r="N52" s="8716">
        <v>16000</v>
      </c>
      <c r="O52" s="8717">
        <f t="shared" si="2"/>
        <v>15580.8</v>
      </c>
      <c r="P52" s="8720"/>
      <c r="Q52" t="s">
        <v>168</v>
      </c>
      <c r="S52" s="12">
        <f>AVERAGE(S28:S51)</f>
        <v>16000</v>
      </c>
    </row>
    <row r="53" spans="1:19" x14ac:dyDescent="0.2">
      <c r="A53" s="8721">
        <v>26</v>
      </c>
      <c r="B53" s="8722">
        <v>6.15</v>
      </c>
      <c r="C53" s="8723">
        <v>6.3</v>
      </c>
      <c r="D53" s="8724">
        <v>16000</v>
      </c>
      <c r="E53" s="8725">
        <f t="shared" si="0"/>
        <v>15580.8</v>
      </c>
      <c r="F53" s="8726">
        <v>58</v>
      </c>
      <c r="G53" s="8727">
        <v>14.15</v>
      </c>
      <c r="H53" s="8723">
        <v>14.3</v>
      </c>
      <c r="I53" s="8724">
        <v>16000</v>
      </c>
      <c r="J53" s="8725">
        <f t="shared" si="1"/>
        <v>15580.8</v>
      </c>
      <c r="K53" s="8726">
        <v>90</v>
      </c>
      <c r="L53" s="8723">
        <v>22.15</v>
      </c>
      <c r="M53" s="8727">
        <v>22.3</v>
      </c>
      <c r="N53" s="8724">
        <v>16000</v>
      </c>
      <c r="O53" s="8725">
        <f t="shared" si="2"/>
        <v>15580.8</v>
      </c>
      <c r="P53" s="8728"/>
    </row>
    <row r="54" spans="1:19" x14ac:dyDescent="0.2">
      <c r="A54" s="8729">
        <v>27</v>
      </c>
      <c r="B54" s="8730">
        <v>6.3</v>
      </c>
      <c r="C54" s="8731">
        <v>6.45</v>
      </c>
      <c r="D54" s="8732">
        <v>16000</v>
      </c>
      <c r="E54" s="8733">
        <f t="shared" si="0"/>
        <v>15580.8</v>
      </c>
      <c r="F54" s="8734">
        <v>59</v>
      </c>
      <c r="G54" s="8730">
        <v>14.3</v>
      </c>
      <c r="H54" s="8735">
        <v>14.45</v>
      </c>
      <c r="I54" s="8732">
        <v>16000</v>
      </c>
      <c r="J54" s="8733">
        <f t="shared" si="1"/>
        <v>15580.8</v>
      </c>
      <c r="K54" s="8734">
        <v>91</v>
      </c>
      <c r="L54" s="8735">
        <v>22.3</v>
      </c>
      <c r="M54" s="8730">
        <v>22.45</v>
      </c>
      <c r="N54" s="8732">
        <v>16000</v>
      </c>
      <c r="O54" s="8733">
        <f t="shared" si="2"/>
        <v>15580.8</v>
      </c>
      <c r="P54" s="8736"/>
    </row>
    <row r="55" spans="1:19" x14ac:dyDescent="0.2">
      <c r="A55" s="8737">
        <v>28</v>
      </c>
      <c r="B55" s="8738">
        <v>6.45</v>
      </c>
      <c r="C55" s="8739">
        <v>7</v>
      </c>
      <c r="D55" s="8740">
        <v>16000</v>
      </c>
      <c r="E55" s="8741">
        <f t="shared" si="0"/>
        <v>15580.8</v>
      </c>
      <c r="F55" s="8742">
        <v>60</v>
      </c>
      <c r="G55" s="8743">
        <v>14.45</v>
      </c>
      <c r="H55" s="8743">
        <v>15</v>
      </c>
      <c r="I55" s="8740">
        <v>16000</v>
      </c>
      <c r="J55" s="8741">
        <f t="shared" si="1"/>
        <v>15580.8</v>
      </c>
      <c r="K55" s="8742">
        <v>92</v>
      </c>
      <c r="L55" s="8739">
        <v>22.45</v>
      </c>
      <c r="M55" s="8743">
        <v>23</v>
      </c>
      <c r="N55" s="8740">
        <v>16000</v>
      </c>
      <c r="O55" s="8741">
        <f t="shared" si="2"/>
        <v>15580.8</v>
      </c>
      <c r="P55" s="8744"/>
    </row>
    <row r="56" spans="1:19" x14ac:dyDescent="0.2">
      <c r="A56" s="8745">
        <v>29</v>
      </c>
      <c r="B56" s="8746">
        <v>7</v>
      </c>
      <c r="C56" s="8747">
        <v>7.15</v>
      </c>
      <c r="D56" s="8748">
        <v>16000</v>
      </c>
      <c r="E56" s="8749">
        <f t="shared" si="0"/>
        <v>15580.8</v>
      </c>
      <c r="F56" s="8750">
        <v>61</v>
      </c>
      <c r="G56" s="8746">
        <v>15</v>
      </c>
      <c r="H56" s="8746">
        <v>15.15</v>
      </c>
      <c r="I56" s="8748">
        <v>16000</v>
      </c>
      <c r="J56" s="8749">
        <f t="shared" si="1"/>
        <v>15580.8</v>
      </c>
      <c r="K56" s="8750">
        <v>93</v>
      </c>
      <c r="L56" s="8751">
        <v>23</v>
      </c>
      <c r="M56" s="8746">
        <v>23.15</v>
      </c>
      <c r="N56" s="8748">
        <v>16000</v>
      </c>
      <c r="O56" s="8749">
        <f t="shared" si="2"/>
        <v>15580.8</v>
      </c>
      <c r="P56" s="8752"/>
    </row>
    <row r="57" spans="1:19" x14ac:dyDescent="0.2">
      <c r="A57" s="8753">
        <v>30</v>
      </c>
      <c r="B57" s="8754">
        <v>7.15</v>
      </c>
      <c r="C57" s="8755">
        <v>7.3</v>
      </c>
      <c r="D57" s="8756">
        <v>16000</v>
      </c>
      <c r="E57" s="8757">
        <f t="shared" si="0"/>
        <v>15580.8</v>
      </c>
      <c r="F57" s="8758">
        <v>62</v>
      </c>
      <c r="G57" s="8759">
        <v>15.15</v>
      </c>
      <c r="H57" s="8759">
        <v>15.3</v>
      </c>
      <c r="I57" s="8756">
        <v>16000</v>
      </c>
      <c r="J57" s="8757">
        <f t="shared" si="1"/>
        <v>15580.8</v>
      </c>
      <c r="K57" s="8758">
        <v>94</v>
      </c>
      <c r="L57" s="8759">
        <v>23.15</v>
      </c>
      <c r="M57" s="8759">
        <v>23.3</v>
      </c>
      <c r="N57" s="8756">
        <v>16000</v>
      </c>
      <c r="O57" s="8757">
        <f t="shared" si="2"/>
        <v>15580.8</v>
      </c>
      <c r="P57" s="8760"/>
    </row>
    <row r="58" spans="1:19" x14ac:dyDescent="0.2">
      <c r="A58" s="8761">
        <v>31</v>
      </c>
      <c r="B58" s="8762">
        <v>7.3</v>
      </c>
      <c r="C58" s="8763">
        <v>7.45</v>
      </c>
      <c r="D58" s="8764">
        <v>16000</v>
      </c>
      <c r="E58" s="8765">
        <f t="shared" si="0"/>
        <v>15580.8</v>
      </c>
      <c r="F58" s="8766">
        <v>63</v>
      </c>
      <c r="G58" s="8762">
        <v>15.3</v>
      </c>
      <c r="H58" s="8762">
        <v>15.45</v>
      </c>
      <c r="I58" s="8764">
        <v>16000</v>
      </c>
      <c r="J58" s="8765">
        <f t="shared" si="1"/>
        <v>15580.8</v>
      </c>
      <c r="K58" s="8766">
        <v>95</v>
      </c>
      <c r="L58" s="8762">
        <v>23.3</v>
      </c>
      <c r="M58" s="8762">
        <v>23.45</v>
      </c>
      <c r="N58" s="8764">
        <v>16000</v>
      </c>
      <c r="O58" s="8765">
        <f t="shared" si="2"/>
        <v>15580.8</v>
      </c>
      <c r="P58" s="8767"/>
    </row>
    <row r="59" spans="1:19" x14ac:dyDescent="0.2">
      <c r="A59" s="8768">
        <v>32</v>
      </c>
      <c r="B59" s="8769">
        <v>7.45</v>
      </c>
      <c r="C59" s="8770">
        <v>8</v>
      </c>
      <c r="D59" s="8771">
        <v>16000</v>
      </c>
      <c r="E59" s="8772">
        <f t="shared" si="0"/>
        <v>15580.8</v>
      </c>
      <c r="F59" s="8773">
        <v>64</v>
      </c>
      <c r="G59" s="8774">
        <v>15.45</v>
      </c>
      <c r="H59" s="8774">
        <v>16</v>
      </c>
      <c r="I59" s="8771">
        <v>16000</v>
      </c>
      <c r="J59" s="8772">
        <f t="shared" si="1"/>
        <v>15580.8</v>
      </c>
      <c r="K59" s="8773">
        <v>96</v>
      </c>
      <c r="L59" s="8774">
        <v>23.45</v>
      </c>
      <c r="M59" s="8774">
        <v>24</v>
      </c>
      <c r="N59" s="8771">
        <v>16000</v>
      </c>
      <c r="O59" s="8772">
        <f t="shared" si="2"/>
        <v>15580.8</v>
      </c>
      <c r="P59" s="8775"/>
    </row>
    <row r="60" spans="1:19" x14ac:dyDescent="0.2">
      <c r="A60" s="8776" t="s">
        <v>27</v>
      </c>
      <c r="B60" s="8777"/>
      <c r="C60" s="8777"/>
      <c r="D60" s="8778">
        <f>SUM(D28:D59)</f>
        <v>512000</v>
      </c>
      <c r="E60" s="8779">
        <f>SUM(E28:E59)</f>
        <v>498585.59999999974</v>
      </c>
      <c r="F60" s="8777"/>
      <c r="G60" s="8777"/>
      <c r="H60" s="8777"/>
      <c r="I60" s="8778">
        <f>SUM(I28:I59)</f>
        <v>512000</v>
      </c>
      <c r="J60" s="8779">
        <f>SUM(J28:J59)</f>
        <v>498585.59999999974</v>
      </c>
      <c r="K60" s="8777"/>
      <c r="L60" s="8777"/>
      <c r="M60" s="8777"/>
      <c r="N60" s="8777">
        <f>SUM(N28:N59)</f>
        <v>512000</v>
      </c>
      <c r="O60" s="8779">
        <f>SUM(O28:O59)</f>
        <v>498585.59999999974</v>
      </c>
      <c r="P60" s="8780"/>
    </row>
    <row r="64" spans="1:19" x14ac:dyDescent="0.2">
      <c r="A64" t="s">
        <v>99</v>
      </c>
      <c r="B64">
        <f>SUM(D60,I60,N60)/(4000*1000)</f>
        <v>0.38400000000000001</v>
      </c>
      <c r="C64">
        <f>ROUNDDOWN(SUM(E60,J60,O60)/(4000*1000),4)</f>
        <v>0.37390000000000001</v>
      </c>
    </row>
    <row r="66" spans="1:16" x14ac:dyDescent="0.2">
      <c r="A66" s="8781"/>
      <c r="B66" s="8782"/>
      <c r="C66" s="8782"/>
      <c r="D66" s="8783"/>
      <c r="E66" s="8782"/>
      <c r="F66" s="8782"/>
      <c r="G66" s="8782"/>
      <c r="H66" s="8782"/>
      <c r="I66" s="8783"/>
      <c r="J66" s="8784"/>
      <c r="K66" s="8782"/>
      <c r="L66" s="8782"/>
      <c r="M66" s="8782"/>
      <c r="N66" s="8782"/>
      <c r="O66" s="8782"/>
      <c r="P66" s="8785"/>
    </row>
    <row r="67" spans="1:16" x14ac:dyDescent="0.2">
      <c r="A67" s="8786" t="s">
        <v>28</v>
      </c>
      <c r="B67" s="8787"/>
      <c r="C67" s="8787"/>
      <c r="D67" s="8788"/>
      <c r="E67" s="8789"/>
      <c r="F67" s="8787"/>
      <c r="G67" s="8787"/>
      <c r="H67" s="8789"/>
      <c r="I67" s="8788"/>
      <c r="J67" s="8790"/>
      <c r="K67" s="8787"/>
      <c r="L67" s="8787"/>
      <c r="M67" s="8787"/>
      <c r="N67" s="8787"/>
      <c r="O67" s="8787"/>
      <c r="P67" s="8791"/>
    </row>
    <row r="68" spans="1:16" x14ac:dyDescent="0.2">
      <c r="A68" s="8792"/>
      <c r="B68" s="8793"/>
      <c r="C68" s="8793"/>
      <c r="D68" s="8793"/>
      <c r="E68" s="8793"/>
      <c r="F68" s="8793"/>
      <c r="G68" s="8793"/>
      <c r="H68" s="8793"/>
      <c r="I68" s="8793"/>
      <c r="J68" s="8793"/>
      <c r="K68" s="8793"/>
      <c r="L68" s="8794"/>
      <c r="M68" s="8794"/>
      <c r="N68" s="8794"/>
      <c r="O68" s="8794"/>
      <c r="P68" s="8795"/>
    </row>
    <row r="69" spans="1:16" x14ac:dyDescent="0.2">
      <c r="A69" s="8796"/>
      <c r="B69" s="8797"/>
      <c r="C69" s="8797"/>
      <c r="D69" s="8798"/>
      <c r="E69" s="8799"/>
      <c r="F69" s="8797"/>
      <c r="G69" s="8797"/>
      <c r="H69" s="8799"/>
      <c r="I69" s="8798"/>
      <c r="J69" s="8800"/>
      <c r="K69" s="8797"/>
      <c r="L69" s="8797"/>
      <c r="M69" s="8797"/>
      <c r="N69" s="8797"/>
      <c r="O69" s="8797"/>
      <c r="P69" s="8801"/>
    </row>
    <row r="70" spans="1:16" x14ac:dyDescent="0.2">
      <c r="A70" s="8802"/>
      <c r="B70" s="8803"/>
      <c r="C70" s="8803"/>
      <c r="D70" s="8804"/>
      <c r="E70" s="8805"/>
      <c r="F70" s="8803"/>
      <c r="G70" s="8803"/>
      <c r="H70" s="8805"/>
      <c r="I70" s="8804"/>
      <c r="J70" s="8803"/>
      <c r="K70" s="8803"/>
      <c r="L70" s="8803"/>
      <c r="M70" s="8803"/>
      <c r="N70" s="8803"/>
      <c r="O70" s="8803"/>
      <c r="P70" s="8806"/>
    </row>
    <row r="71" spans="1:16" x14ac:dyDescent="0.2">
      <c r="A71" s="8807"/>
      <c r="B71" s="8808"/>
      <c r="C71" s="8808"/>
      <c r="D71" s="8809"/>
      <c r="E71" s="8810"/>
      <c r="F71" s="8808"/>
      <c r="G71" s="8808"/>
      <c r="H71" s="8810"/>
      <c r="I71" s="8809"/>
      <c r="J71" s="8808"/>
      <c r="K71" s="8808"/>
      <c r="L71" s="8808"/>
      <c r="M71" s="8808"/>
      <c r="N71" s="8808"/>
      <c r="O71" s="8808"/>
      <c r="P71" s="8811"/>
    </row>
    <row r="72" spans="1:16" x14ac:dyDescent="0.2">
      <c r="A72" s="8812"/>
      <c r="B72" s="8813"/>
      <c r="C72" s="8813"/>
      <c r="D72" s="8814"/>
      <c r="E72" s="8815"/>
      <c r="F72" s="8813"/>
      <c r="G72" s="8813"/>
      <c r="H72" s="8815"/>
      <c r="I72" s="8814"/>
      <c r="J72" s="8813"/>
      <c r="K72" s="8813"/>
      <c r="L72" s="8813"/>
      <c r="M72" s="8813" t="s">
        <v>29</v>
      </c>
      <c r="N72" s="8813"/>
      <c r="O72" s="8813"/>
      <c r="P72" s="8816"/>
    </row>
    <row r="73" spans="1:16" x14ac:dyDescent="0.2">
      <c r="A73" s="8817"/>
      <c r="B73" s="8818"/>
      <c r="C73" s="8818"/>
      <c r="D73" s="8819"/>
      <c r="E73" s="8820"/>
      <c r="F73" s="8818"/>
      <c r="G73" s="8818"/>
      <c r="H73" s="8820"/>
      <c r="I73" s="8819"/>
      <c r="J73" s="8818"/>
      <c r="K73" s="8818"/>
      <c r="L73" s="8818"/>
      <c r="M73" s="8818" t="s">
        <v>30</v>
      </c>
      <c r="N73" s="8818"/>
      <c r="O73" s="8818"/>
      <c r="P73" s="8821"/>
    </row>
    <row r="74" spans="1:16" ht="15.75" x14ac:dyDescent="0.25">
      <c r="E74" s="8822"/>
      <c r="H74" s="8822"/>
    </row>
    <row r="75" spans="1:16" ht="15.75" x14ac:dyDescent="0.25">
      <c r="C75" s="8823"/>
      <c r="E75" s="8824"/>
      <c r="H75" s="8824"/>
    </row>
    <row r="76" spans="1:16" ht="15.75" x14ac:dyDescent="0.25">
      <c r="E76" s="8825"/>
      <c r="H76" s="8825"/>
    </row>
    <row r="77" spans="1:16" ht="15.75" x14ac:dyDescent="0.25">
      <c r="E77" s="8826"/>
      <c r="H77" s="8826"/>
    </row>
    <row r="78" spans="1:16" ht="15.75" x14ac:dyDescent="0.25">
      <c r="E78" s="8827"/>
      <c r="H78" s="8827"/>
    </row>
    <row r="79" spans="1:16" ht="15.75" x14ac:dyDescent="0.25">
      <c r="E79" s="8828"/>
      <c r="H79" s="8828"/>
    </row>
    <row r="80" spans="1:16" ht="15.75" x14ac:dyDescent="0.25">
      <c r="E80" s="8829"/>
      <c r="H80" s="8829"/>
    </row>
    <row r="81" spans="5:13" ht="15.75" x14ac:dyDescent="0.25">
      <c r="E81" s="8830"/>
      <c r="H81" s="8830"/>
    </row>
    <row r="82" spans="5:13" ht="15.75" x14ac:dyDescent="0.25">
      <c r="E82" s="8831"/>
      <c r="H82" s="8831"/>
    </row>
    <row r="83" spans="5:13" ht="15.75" x14ac:dyDescent="0.25">
      <c r="E83" s="8832"/>
      <c r="H83" s="8832"/>
    </row>
    <row r="84" spans="5:13" ht="15.75" x14ac:dyDescent="0.25">
      <c r="E84" s="8833"/>
      <c r="H84" s="8833"/>
    </row>
    <row r="85" spans="5:13" ht="15.75" x14ac:dyDescent="0.25">
      <c r="E85" s="8834"/>
      <c r="H85" s="8834"/>
    </row>
    <row r="86" spans="5:13" ht="15.75" x14ac:dyDescent="0.25">
      <c r="E86" s="8835"/>
      <c r="H86" s="8835"/>
    </row>
    <row r="87" spans="5:13" ht="15.75" x14ac:dyDescent="0.25">
      <c r="E87" s="8836"/>
      <c r="H87" s="8836"/>
    </row>
    <row r="88" spans="5:13" ht="15.75" x14ac:dyDescent="0.25">
      <c r="E88" s="8837"/>
      <c r="H88" s="8837"/>
    </row>
    <row r="89" spans="5:13" ht="15.75" x14ac:dyDescent="0.25">
      <c r="E89" s="8838"/>
      <c r="H89" s="8838"/>
    </row>
    <row r="90" spans="5:13" ht="15.75" x14ac:dyDescent="0.25">
      <c r="E90" s="8839"/>
      <c r="H90" s="8839"/>
    </row>
    <row r="91" spans="5:13" ht="15.75" x14ac:dyDescent="0.25">
      <c r="E91" s="8840"/>
      <c r="H91" s="8840"/>
    </row>
    <row r="92" spans="5:13" ht="15.75" x14ac:dyDescent="0.25">
      <c r="E92" s="8841"/>
      <c r="H92" s="8841"/>
    </row>
    <row r="93" spans="5:13" ht="15.75" x14ac:dyDescent="0.25">
      <c r="E93" s="8842"/>
      <c r="H93" s="8842"/>
    </row>
    <row r="94" spans="5:13" ht="15.75" x14ac:dyDescent="0.25">
      <c r="E94" s="8843"/>
      <c r="H94" s="8843"/>
    </row>
    <row r="95" spans="5:13" ht="15.75" x14ac:dyDescent="0.25">
      <c r="E95" s="8844"/>
      <c r="H95" s="8844"/>
    </row>
    <row r="96" spans="5:13" ht="15.75" x14ac:dyDescent="0.25">
      <c r="E96" s="8845"/>
      <c r="H96" s="8845"/>
      <c r="M96" s="8846" t="s">
        <v>8</v>
      </c>
    </row>
    <row r="97" spans="5:14" ht="15.75" x14ac:dyDescent="0.25">
      <c r="E97" s="8847"/>
      <c r="H97" s="8847"/>
    </row>
    <row r="98" spans="5:14" ht="15.75" x14ac:dyDescent="0.25">
      <c r="E98" s="8848"/>
      <c r="H98" s="8848"/>
    </row>
    <row r="99" spans="5:14" ht="15.75" x14ac:dyDescent="0.25">
      <c r="E99" s="8849"/>
      <c r="H99" s="8849"/>
    </row>
    <row r="101" spans="5:14" x14ac:dyDescent="0.2">
      <c r="N101" s="8850"/>
    </row>
    <row r="126" spans="4:4" x14ac:dyDescent="0.2">
      <c r="D126" s="8851"/>
    </row>
  </sheetData>
  <mergeCells count="1">
    <mergeCell ref="Q27:R27"/>
  </mergeCells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8852"/>
      <c r="B1" s="8853"/>
      <c r="C1" s="8853"/>
      <c r="D1" s="8854"/>
      <c r="E1" s="8853"/>
      <c r="F1" s="8853"/>
      <c r="G1" s="8853"/>
      <c r="H1" s="8853"/>
      <c r="I1" s="8854"/>
      <c r="J1" s="8853"/>
      <c r="K1" s="8853"/>
      <c r="L1" s="8853"/>
      <c r="M1" s="8853"/>
      <c r="N1" s="8853"/>
      <c r="O1" s="8853"/>
      <c r="P1" s="8855"/>
    </row>
    <row r="2" spans="1:16" ht="12.75" customHeight="1" x14ac:dyDescent="0.2">
      <c r="A2" s="8856" t="s">
        <v>0</v>
      </c>
      <c r="B2" s="8857"/>
      <c r="C2" s="8857"/>
      <c r="D2" s="8857"/>
      <c r="E2" s="8857"/>
      <c r="F2" s="8857"/>
      <c r="G2" s="8857"/>
      <c r="H2" s="8857"/>
      <c r="I2" s="8857"/>
      <c r="J2" s="8857"/>
      <c r="K2" s="8857"/>
      <c r="L2" s="8857"/>
      <c r="M2" s="8857"/>
      <c r="N2" s="8857"/>
      <c r="O2" s="8857"/>
      <c r="P2" s="8858"/>
    </row>
    <row r="3" spans="1:16" ht="12.75" customHeight="1" x14ac:dyDescent="0.2">
      <c r="A3" s="8859"/>
      <c r="B3" s="8860"/>
      <c r="C3" s="8860"/>
      <c r="D3" s="8860"/>
      <c r="E3" s="8860"/>
      <c r="F3" s="8860"/>
      <c r="G3" s="8860"/>
      <c r="H3" s="8860"/>
      <c r="I3" s="8860"/>
      <c r="J3" s="8860"/>
      <c r="K3" s="8860"/>
      <c r="L3" s="8860"/>
      <c r="M3" s="8860"/>
      <c r="N3" s="8860"/>
      <c r="O3" s="8860"/>
      <c r="P3" s="8861"/>
    </row>
    <row r="4" spans="1:16" ht="12.75" customHeight="1" x14ac:dyDescent="0.2">
      <c r="A4" s="8862" t="s">
        <v>100</v>
      </c>
      <c r="B4" s="8863"/>
      <c r="C4" s="8863"/>
      <c r="D4" s="8863"/>
      <c r="E4" s="8863"/>
      <c r="F4" s="8863"/>
      <c r="G4" s="8863"/>
      <c r="H4" s="8863"/>
      <c r="I4" s="8863"/>
      <c r="J4" s="8864"/>
      <c r="K4" s="8865"/>
      <c r="L4" s="8865"/>
      <c r="M4" s="8865"/>
      <c r="N4" s="8865"/>
      <c r="O4" s="8865"/>
      <c r="P4" s="8866"/>
    </row>
    <row r="5" spans="1:16" ht="12.75" customHeight="1" x14ac:dyDescent="0.2">
      <c r="A5" s="8867"/>
      <c r="B5" s="8868"/>
      <c r="C5" s="8868"/>
      <c r="D5" s="8869"/>
      <c r="E5" s="8868"/>
      <c r="F5" s="8868"/>
      <c r="G5" s="8868"/>
      <c r="H5" s="8868"/>
      <c r="I5" s="8869"/>
      <c r="J5" s="8868"/>
      <c r="K5" s="8868"/>
      <c r="L5" s="8868"/>
      <c r="M5" s="8868"/>
      <c r="N5" s="8868"/>
      <c r="O5" s="8868"/>
      <c r="P5" s="8870"/>
    </row>
    <row r="6" spans="1:16" ht="12.75" customHeight="1" x14ac:dyDescent="0.2">
      <c r="A6" s="8871" t="s">
        <v>2</v>
      </c>
      <c r="B6" s="8872"/>
      <c r="C6" s="8872"/>
      <c r="D6" s="8873"/>
      <c r="E6" s="8872"/>
      <c r="F6" s="8872"/>
      <c r="G6" s="8872"/>
      <c r="H6" s="8872"/>
      <c r="I6" s="8873"/>
      <c r="J6" s="8872"/>
      <c r="K6" s="8872"/>
      <c r="L6" s="8872"/>
      <c r="M6" s="8872"/>
      <c r="N6" s="8872"/>
      <c r="O6" s="8872"/>
      <c r="P6" s="8874"/>
    </row>
    <row r="7" spans="1:16" ht="12.75" customHeight="1" x14ac:dyDescent="0.2">
      <c r="A7" s="8875" t="s">
        <v>3</v>
      </c>
      <c r="B7" s="8876"/>
      <c r="C7" s="8876"/>
      <c r="D7" s="8877"/>
      <c r="E7" s="8876"/>
      <c r="F7" s="8876"/>
      <c r="G7" s="8876"/>
      <c r="H7" s="8876"/>
      <c r="I7" s="8877"/>
      <c r="J7" s="8876"/>
      <c r="K7" s="8876"/>
      <c r="L7" s="8876"/>
      <c r="M7" s="8876"/>
      <c r="N7" s="8876"/>
      <c r="O7" s="8876"/>
      <c r="P7" s="8878"/>
    </row>
    <row r="8" spans="1:16" ht="12.75" customHeight="1" x14ac:dyDescent="0.2">
      <c r="A8" s="8879" t="s">
        <v>4</v>
      </c>
      <c r="B8" s="8880"/>
      <c r="C8" s="8880"/>
      <c r="D8" s="8881"/>
      <c r="E8" s="8880"/>
      <c r="F8" s="8880"/>
      <c r="G8" s="8880"/>
      <c r="H8" s="8880"/>
      <c r="I8" s="8881"/>
      <c r="J8" s="8880"/>
      <c r="K8" s="8880"/>
      <c r="L8" s="8880"/>
      <c r="M8" s="8880"/>
      <c r="N8" s="8880"/>
      <c r="O8" s="8880"/>
      <c r="P8" s="8882"/>
    </row>
    <row r="9" spans="1:16" ht="12.75" customHeight="1" x14ac:dyDescent="0.2">
      <c r="A9" s="8883" t="s">
        <v>5</v>
      </c>
      <c r="B9" s="8884"/>
      <c r="C9" s="8884"/>
      <c r="D9" s="8885"/>
      <c r="E9" s="8884"/>
      <c r="F9" s="8884"/>
      <c r="G9" s="8884"/>
      <c r="H9" s="8884"/>
      <c r="I9" s="8885"/>
      <c r="J9" s="8884"/>
      <c r="K9" s="8884"/>
      <c r="L9" s="8884"/>
      <c r="M9" s="8884"/>
      <c r="N9" s="8884"/>
      <c r="O9" s="8884"/>
      <c r="P9" s="8886"/>
    </row>
    <row r="10" spans="1:16" ht="12.75" customHeight="1" x14ac:dyDescent="0.2">
      <c r="A10" s="8887" t="s">
        <v>6</v>
      </c>
      <c r="B10" s="8888"/>
      <c r="C10" s="8888"/>
      <c r="D10" s="8889"/>
      <c r="E10" s="8888"/>
      <c r="F10" s="8888"/>
      <c r="G10" s="8888"/>
      <c r="H10" s="8888"/>
      <c r="I10" s="8889"/>
      <c r="J10" s="8888"/>
      <c r="K10" s="8888"/>
      <c r="L10" s="8888"/>
      <c r="M10" s="8888"/>
      <c r="N10" s="8888"/>
      <c r="O10" s="8888"/>
      <c r="P10" s="8890"/>
    </row>
    <row r="11" spans="1:16" ht="12.75" customHeight="1" x14ac:dyDescent="0.2">
      <c r="A11" s="8891"/>
      <c r="B11" s="8892"/>
      <c r="C11" s="8892"/>
      <c r="D11" s="8893"/>
      <c r="E11" s="8892"/>
      <c r="F11" s="8892"/>
      <c r="G11" s="8894"/>
      <c r="H11" s="8892"/>
      <c r="I11" s="8893"/>
      <c r="J11" s="8892"/>
      <c r="K11" s="8892"/>
      <c r="L11" s="8892"/>
      <c r="M11" s="8892"/>
      <c r="N11" s="8892"/>
      <c r="O11" s="8892"/>
      <c r="P11" s="8895"/>
    </row>
    <row r="12" spans="1:16" ht="12.75" customHeight="1" x14ac:dyDescent="0.2">
      <c r="A12" s="8896" t="s">
        <v>101</v>
      </c>
      <c r="B12" s="8897"/>
      <c r="C12" s="8897"/>
      <c r="D12" s="8898"/>
      <c r="E12" s="8897" t="s">
        <v>8</v>
      </c>
      <c r="F12" s="8897"/>
      <c r="G12" s="8897"/>
      <c r="H12" s="8897"/>
      <c r="I12" s="8898"/>
      <c r="J12" s="8897"/>
      <c r="K12" s="8897"/>
      <c r="L12" s="8897"/>
      <c r="M12" s="8897"/>
      <c r="N12" s="8899" t="s">
        <v>102</v>
      </c>
      <c r="O12" s="8897"/>
      <c r="P12" s="8900"/>
    </row>
    <row r="13" spans="1:16" ht="12.75" customHeight="1" x14ac:dyDescent="0.2">
      <c r="A13" s="8901"/>
      <c r="B13" s="8902"/>
      <c r="C13" s="8902"/>
      <c r="D13" s="8903"/>
      <c r="E13" s="8902"/>
      <c r="F13" s="8902"/>
      <c r="G13" s="8902"/>
      <c r="H13" s="8902"/>
      <c r="I13" s="8903"/>
      <c r="J13" s="8902"/>
      <c r="K13" s="8902"/>
      <c r="L13" s="8902"/>
      <c r="M13" s="8902"/>
      <c r="N13" s="8902"/>
      <c r="O13" s="8902"/>
      <c r="P13" s="8904"/>
    </row>
    <row r="14" spans="1:16" ht="12.75" customHeight="1" x14ac:dyDescent="0.2">
      <c r="A14" s="8905" t="s">
        <v>10</v>
      </c>
      <c r="B14" s="8906"/>
      <c r="C14" s="8906"/>
      <c r="D14" s="8907"/>
      <c r="E14" s="8906"/>
      <c r="F14" s="8906"/>
      <c r="G14" s="8906"/>
      <c r="H14" s="8906"/>
      <c r="I14" s="8907"/>
      <c r="J14" s="8906"/>
      <c r="K14" s="8906"/>
      <c r="L14" s="8906"/>
      <c r="M14" s="8906"/>
      <c r="N14" s="8908"/>
      <c r="O14" s="8909"/>
      <c r="P14" s="8910"/>
    </row>
    <row r="15" spans="1:16" ht="12.75" customHeight="1" x14ac:dyDescent="0.2">
      <c r="A15" s="8911"/>
      <c r="B15" s="8912"/>
      <c r="C15" s="8912"/>
      <c r="D15" s="8913"/>
      <c r="E15" s="8912"/>
      <c r="F15" s="8912"/>
      <c r="G15" s="8912"/>
      <c r="H15" s="8912"/>
      <c r="I15" s="8913"/>
      <c r="J15" s="8912"/>
      <c r="K15" s="8912"/>
      <c r="L15" s="8912"/>
      <c r="M15" s="8912"/>
      <c r="N15" s="8914" t="s">
        <v>11</v>
      </c>
      <c r="O15" s="8915" t="s">
        <v>12</v>
      </c>
      <c r="P15" s="8916"/>
    </row>
    <row r="16" spans="1:16" ht="12.75" customHeight="1" x14ac:dyDescent="0.2">
      <c r="A16" s="8917" t="s">
        <v>13</v>
      </c>
      <c r="B16" s="8918"/>
      <c r="C16" s="8918"/>
      <c r="D16" s="8919"/>
      <c r="E16" s="8918"/>
      <c r="F16" s="8918"/>
      <c r="G16" s="8918"/>
      <c r="H16" s="8918"/>
      <c r="I16" s="8919"/>
      <c r="J16" s="8918"/>
      <c r="K16" s="8918"/>
      <c r="L16" s="8918"/>
      <c r="M16" s="8918"/>
      <c r="N16" s="8920"/>
      <c r="O16" s="8921"/>
      <c r="P16" s="8921"/>
    </row>
    <row r="17" spans="1:47" ht="12.75" customHeight="1" x14ac:dyDescent="0.2">
      <c r="A17" s="8922" t="s">
        <v>14</v>
      </c>
      <c r="B17" s="8923"/>
      <c r="C17" s="8923"/>
      <c r="D17" s="8924"/>
      <c r="E17" s="8923"/>
      <c r="F17" s="8923"/>
      <c r="G17" s="8923"/>
      <c r="H17" s="8923"/>
      <c r="I17" s="8924"/>
      <c r="J17" s="8923"/>
      <c r="K17" s="8923"/>
      <c r="L17" s="8923"/>
      <c r="M17" s="8923"/>
      <c r="N17" s="8925" t="s">
        <v>15</v>
      </c>
      <c r="O17" s="8926" t="s">
        <v>103</v>
      </c>
      <c r="P17" s="8927"/>
    </row>
    <row r="18" spans="1:47" ht="12.75" customHeight="1" x14ac:dyDescent="0.2">
      <c r="A18" s="8928"/>
      <c r="B18" s="8929"/>
      <c r="C18" s="8929"/>
      <c r="D18" s="8930"/>
      <c r="E18" s="8929"/>
      <c r="F18" s="8929"/>
      <c r="G18" s="8929"/>
      <c r="H18" s="8929"/>
      <c r="I18" s="8930"/>
      <c r="J18" s="8929"/>
      <c r="K18" s="8929"/>
      <c r="L18" s="8929"/>
      <c r="M18" s="8929"/>
      <c r="N18" s="8931"/>
      <c r="O18" s="8932"/>
      <c r="P18" s="8933" t="s">
        <v>8</v>
      </c>
    </row>
    <row r="19" spans="1:47" ht="12.75" customHeight="1" x14ac:dyDescent="0.2">
      <c r="A19" s="8934"/>
      <c r="B19" s="8935"/>
      <c r="C19" s="8935"/>
      <c r="D19" s="8936"/>
      <c r="E19" s="8935"/>
      <c r="F19" s="8935"/>
      <c r="G19" s="8935"/>
      <c r="H19" s="8935"/>
      <c r="I19" s="8936"/>
      <c r="J19" s="8935"/>
      <c r="K19" s="8937"/>
      <c r="L19" s="8935" t="s">
        <v>17</v>
      </c>
      <c r="M19" s="8935"/>
      <c r="N19" s="8938"/>
      <c r="O19" s="8939"/>
      <c r="P19" s="8940"/>
      <c r="AU19" s="8941"/>
    </row>
    <row r="20" spans="1:47" ht="12.75" customHeight="1" x14ac:dyDescent="0.2">
      <c r="A20" s="8942"/>
      <c r="B20" s="8943"/>
      <c r="C20" s="8943"/>
      <c r="D20" s="8944"/>
      <c r="E20" s="8943"/>
      <c r="F20" s="8943"/>
      <c r="G20" s="8943"/>
      <c r="H20" s="8943"/>
      <c r="I20" s="8944"/>
      <c r="J20" s="8943"/>
      <c r="K20" s="8943"/>
      <c r="L20" s="8943"/>
      <c r="M20" s="8943"/>
      <c r="N20" s="8945"/>
      <c r="O20" s="8946"/>
      <c r="P20" s="8947"/>
    </row>
    <row r="21" spans="1:47" ht="12.75" customHeight="1" x14ac:dyDescent="0.2">
      <c r="A21" s="8948"/>
      <c r="B21" s="8949"/>
      <c r="C21" s="8950"/>
      <c r="D21" s="8950"/>
      <c r="E21" s="8949"/>
      <c r="F21" s="8949"/>
      <c r="G21" s="8949"/>
      <c r="H21" s="8949" t="s">
        <v>8</v>
      </c>
      <c r="I21" s="8951"/>
      <c r="J21" s="8949"/>
      <c r="K21" s="8949"/>
      <c r="L21" s="8949"/>
      <c r="M21" s="8949"/>
      <c r="N21" s="8952"/>
      <c r="O21" s="8953"/>
      <c r="P21" s="8954"/>
    </row>
    <row r="22" spans="1:47" ht="12.75" customHeight="1" x14ac:dyDescent="0.2">
      <c r="A22" s="8955"/>
      <c r="B22" s="8956"/>
      <c r="C22" s="8956"/>
      <c r="D22" s="8957"/>
      <c r="E22" s="8956"/>
      <c r="F22" s="8956"/>
      <c r="G22" s="8956"/>
      <c r="H22" s="8956"/>
      <c r="I22" s="8957"/>
      <c r="J22" s="8956"/>
      <c r="K22" s="8956"/>
      <c r="L22" s="8956"/>
      <c r="M22" s="8956"/>
      <c r="N22" s="8956"/>
      <c r="O22" s="8956"/>
      <c r="P22" s="8958"/>
    </row>
    <row r="23" spans="1:47" ht="12.75" customHeight="1" x14ac:dyDescent="0.2">
      <c r="A23" s="8959" t="s">
        <v>18</v>
      </c>
      <c r="B23" s="8960"/>
      <c r="C23" s="8960"/>
      <c r="D23" s="8961"/>
      <c r="E23" s="8962" t="s">
        <v>19</v>
      </c>
      <c r="F23" s="8962"/>
      <c r="G23" s="8962"/>
      <c r="H23" s="8962"/>
      <c r="I23" s="8962"/>
      <c r="J23" s="8962"/>
      <c r="K23" s="8962"/>
      <c r="L23" s="8962"/>
      <c r="M23" s="8960"/>
      <c r="N23" s="8960"/>
      <c r="O23" s="8960"/>
      <c r="P23" s="8963"/>
    </row>
    <row r="24" spans="1:47" ht="15.75" x14ac:dyDescent="0.25">
      <c r="A24" s="8964"/>
      <c r="B24" s="8965"/>
      <c r="C24" s="8965"/>
      <c r="D24" s="8966"/>
      <c r="E24" s="8967" t="s">
        <v>20</v>
      </c>
      <c r="F24" s="8967"/>
      <c r="G24" s="8967"/>
      <c r="H24" s="8967"/>
      <c r="I24" s="8967"/>
      <c r="J24" s="8967"/>
      <c r="K24" s="8967"/>
      <c r="L24" s="8967"/>
      <c r="M24" s="8965"/>
      <c r="N24" s="8965"/>
      <c r="O24" s="8965"/>
      <c r="P24" s="8968"/>
    </row>
    <row r="25" spans="1:47" ht="12.75" customHeight="1" x14ac:dyDescent="0.2">
      <c r="A25" s="8969"/>
      <c r="B25" s="8970" t="s">
        <v>21</v>
      </c>
      <c r="C25" s="8971"/>
      <c r="D25" s="8971"/>
      <c r="E25" s="8971"/>
      <c r="F25" s="8971"/>
      <c r="G25" s="8971"/>
      <c r="H25" s="8971"/>
      <c r="I25" s="8971"/>
      <c r="J25" s="8971"/>
      <c r="K25" s="8971"/>
      <c r="L25" s="8971"/>
      <c r="M25" s="8971"/>
      <c r="N25" s="8971"/>
      <c r="O25" s="8972"/>
      <c r="P25" s="8973"/>
    </row>
    <row r="26" spans="1:47" ht="12.75" customHeight="1" x14ac:dyDescent="0.2">
      <c r="A26" s="8974" t="s">
        <v>22</v>
      </c>
      <c r="B26" s="8975" t="s">
        <v>23</v>
      </c>
      <c r="C26" s="8975"/>
      <c r="D26" s="8974" t="s">
        <v>24</v>
      </c>
      <c r="E26" s="8974" t="s">
        <v>25</v>
      </c>
      <c r="F26" s="8974" t="s">
        <v>22</v>
      </c>
      <c r="G26" s="8975" t="s">
        <v>23</v>
      </c>
      <c r="H26" s="8975"/>
      <c r="I26" s="8974" t="s">
        <v>24</v>
      </c>
      <c r="J26" s="8974" t="s">
        <v>25</v>
      </c>
      <c r="K26" s="8974" t="s">
        <v>22</v>
      </c>
      <c r="L26" s="8975" t="s">
        <v>23</v>
      </c>
      <c r="M26" s="8975"/>
      <c r="N26" s="8976" t="s">
        <v>24</v>
      </c>
      <c r="O26" s="8974" t="s">
        <v>25</v>
      </c>
      <c r="P26" s="8977"/>
    </row>
    <row r="27" spans="1:47" ht="12.75" customHeight="1" x14ac:dyDescent="0.2">
      <c r="A27" s="8978"/>
      <c r="B27" s="8979" t="s">
        <v>26</v>
      </c>
      <c r="C27" s="8979" t="s">
        <v>2</v>
      </c>
      <c r="D27" s="8978"/>
      <c r="E27" s="8978"/>
      <c r="F27" s="8978"/>
      <c r="G27" s="8979" t="s">
        <v>26</v>
      </c>
      <c r="H27" s="8979" t="s">
        <v>2</v>
      </c>
      <c r="I27" s="8978"/>
      <c r="J27" s="8978"/>
      <c r="K27" s="8978"/>
      <c r="L27" s="8979" t="s">
        <v>26</v>
      </c>
      <c r="M27" s="8979" t="s">
        <v>2</v>
      </c>
      <c r="N27" s="8980"/>
      <c r="O27" s="8978"/>
      <c r="P27" s="8981"/>
      <c r="Q27" s="37" t="s">
        <v>166</v>
      </c>
      <c r="R27" s="38"/>
      <c r="S27" t="s">
        <v>167</v>
      </c>
    </row>
    <row r="28" spans="1:47" ht="12.75" customHeight="1" x14ac:dyDescent="0.2">
      <c r="A28" s="8982">
        <v>1</v>
      </c>
      <c r="B28" s="8983">
        <v>0</v>
      </c>
      <c r="C28" s="8984">
        <v>0.15</v>
      </c>
      <c r="D28" s="8985">
        <v>0</v>
      </c>
      <c r="E28" s="8986">
        <f t="shared" ref="E28:E59" si="0">D28*(100-2.62)/100</f>
        <v>0</v>
      </c>
      <c r="F28" s="8987">
        <v>33</v>
      </c>
      <c r="G28" s="8988">
        <v>8</v>
      </c>
      <c r="H28" s="8988">
        <v>8.15</v>
      </c>
      <c r="I28" s="8985">
        <v>0</v>
      </c>
      <c r="J28" s="8986">
        <f t="shared" ref="J28:J59" si="1">I28*(100-2.62)/100</f>
        <v>0</v>
      </c>
      <c r="K28" s="8987">
        <v>65</v>
      </c>
      <c r="L28" s="8988">
        <v>16</v>
      </c>
      <c r="M28" s="8988">
        <v>16.149999999999999</v>
      </c>
      <c r="N28" s="8985">
        <v>0</v>
      </c>
      <c r="O28" s="8986">
        <f t="shared" ref="O28:O59" si="2">N28*(100-2.62)/100</f>
        <v>0</v>
      </c>
      <c r="P28" s="8989"/>
      <c r="Q28" s="9764">
        <v>0</v>
      </c>
      <c r="R28" s="10692">
        <v>0.15</v>
      </c>
      <c r="S28" s="12">
        <f>AVERAGE(D28:D31)</f>
        <v>0</v>
      </c>
    </row>
    <row r="29" spans="1:47" ht="12.75" customHeight="1" x14ac:dyDescent="0.2">
      <c r="A29" s="8990">
        <v>2</v>
      </c>
      <c r="B29" s="8990">
        <v>0.15</v>
      </c>
      <c r="C29" s="8991">
        <v>0.3</v>
      </c>
      <c r="D29" s="8992">
        <v>0</v>
      </c>
      <c r="E29" s="8993">
        <f t="shared" si="0"/>
        <v>0</v>
      </c>
      <c r="F29" s="8994">
        <v>34</v>
      </c>
      <c r="G29" s="8995">
        <v>8.15</v>
      </c>
      <c r="H29" s="8995">
        <v>8.3000000000000007</v>
      </c>
      <c r="I29" s="8992">
        <v>0</v>
      </c>
      <c r="J29" s="8993">
        <f t="shared" si="1"/>
        <v>0</v>
      </c>
      <c r="K29" s="8994">
        <v>66</v>
      </c>
      <c r="L29" s="8995">
        <v>16.149999999999999</v>
      </c>
      <c r="M29" s="8995">
        <v>16.3</v>
      </c>
      <c r="N29" s="8992">
        <v>0</v>
      </c>
      <c r="O29" s="8993">
        <f t="shared" si="2"/>
        <v>0</v>
      </c>
      <c r="P29" s="8996"/>
      <c r="Q29" s="10696">
        <v>1</v>
      </c>
      <c r="R29" s="10692">
        <v>1.1499999999999999</v>
      </c>
      <c r="S29" s="12">
        <f>AVERAGE(D32:D35)</f>
        <v>0</v>
      </c>
    </row>
    <row r="30" spans="1:47" ht="12.75" customHeight="1" x14ac:dyDescent="0.2">
      <c r="A30" s="8997">
        <v>3</v>
      </c>
      <c r="B30" s="8998">
        <v>0.3</v>
      </c>
      <c r="C30" s="8999">
        <v>0.45</v>
      </c>
      <c r="D30" s="9000">
        <v>0</v>
      </c>
      <c r="E30" s="9001">
        <f t="shared" si="0"/>
        <v>0</v>
      </c>
      <c r="F30" s="9002">
        <v>35</v>
      </c>
      <c r="G30" s="9003">
        <v>8.3000000000000007</v>
      </c>
      <c r="H30" s="9003">
        <v>8.4499999999999993</v>
      </c>
      <c r="I30" s="9000">
        <v>0</v>
      </c>
      <c r="J30" s="9001">
        <f t="shared" si="1"/>
        <v>0</v>
      </c>
      <c r="K30" s="9002">
        <v>67</v>
      </c>
      <c r="L30" s="9003">
        <v>16.3</v>
      </c>
      <c r="M30" s="9003">
        <v>16.45</v>
      </c>
      <c r="N30" s="9000">
        <v>0</v>
      </c>
      <c r="O30" s="9001">
        <f t="shared" si="2"/>
        <v>0</v>
      </c>
      <c r="P30" s="9004"/>
      <c r="Q30" s="10630">
        <v>2</v>
      </c>
      <c r="R30" s="10692">
        <v>2.15</v>
      </c>
      <c r="S30" s="12">
        <f>AVERAGE(D36:D39)</f>
        <v>0</v>
      </c>
      <c r="V30" s="9005"/>
    </row>
    <row r="31" spans="1:47" ht="12.75" customHeight="1" x14ac:dyDescent="0.2">
      <c r="A31" s="9006">
        <v>4</v>
      </c>
      <c r="B31" s="9006">
        <v>0.45</v>
      </c>
      <c r="C31" s="9007">
        <v>1</v>
      </c>
      <c r="D31" s="9008">
        <v>0</v>
      </c>
      <c r="E31" s="9009">
        <f t="shared" si="0"/>
        <v>0</v>
      </c>
      <c r="F31" s="9010">
        <v>36</v>
      </c>
      <c r="G31" s="9007">
        <v>8.4499999999999993</v>
      </c>
      <c r="H31" s="9007">
        <v>9</v>
      </c>
      <c r="I31" s="9008">
        <v>0</v>
      </c>
      <c r="J31" s="9009">
        <f t="shared" si="1"/>
        <v>0</v>
      </c>
      <c r="K31" s="9010">
        <v>68</v>
      </c>
      <c r="L31" s="9007">
        <v>16.45</v>
      </c>
      <c r="M31" s="9007">
        <v>17</v>
      </c>
      <c r="N31" s="9008">
        <v>0</v>
      </c>
      <c r="O31" s="9009">
        <f t="shared" si="2"/>
        <v>0</v>
      </c>
      <c r="P31" s="9011"/>
      <c r="Q31" s="10630">
        <v>3</v>
      </c>
      <c r="R31" s="10631">
        <v>3.15</v>
      </c>
      <c r="S31" s="12">
        <f>AVERAGE(D40:D43)</f>
        <v>0</v>
      </c>
    </row>
    <row r="32" spans="1:47" ht="12.75" customHeight="1" x14ac:dyDescent="0.2">
      <c r="A32" s="9012">
        <v>5</v>
      </c>
      <c r="B32" s="9013">
        <v>1</v>
      </c>
      <c r="C32" s="9014">
        <v>1.1499999999999999</v>
      </c>
      <c r="D32" s="9015">
        <v>0</v>
      </c>
      <c r="E32" s="9016">
        <f t="shared" si="0"/>
        <v>0</v>
      </c>
      <c r="F32" s="9017">
        <v>37</v>
      </c>
      <c r="G32" s="9013">
        <v>9</v>
      </c>
      <c r="H32" s="9013">
        <v>9.15</v>
      </c>
      <c r="I32" s="9015">
        <v>0</v>
      </c>
      <c r="J32" s="9016">
        <f t="shared" si="1"/>
        <v>0</v>
      </c>
      <c r="K32" s="9017">
        <v>69</v>
      </c>
      <c r="L32" s="9013">
        <v>17</v>
      </c>
      <c r="M32" s="9013">
        <v>17.149999999999999</v>
      </c>
      <c r="N32" s="9015">
        <v>0</v>
      </c>
      <c r="O32" s="9016">
        <f t="shared" si="2"/>
        <v>0</v>
      </c>
      <c r="P32" s="9018"/>
      <c r="Q32" s="10630">
        <v>4</v>
      </c>
      <c r="R32" s="10631">
        <v>4.1500000000000004</v>
      </c>
      <c r="S32" s="12">
        <f>AVERAGE(D44:D47)</f>
        <v>0</v>
      </c>
      <c r="AQ32" s="9015"/>
    </row>
    <row r="33" spans="1:19" ht="12.75" customHeight="1" x14ac:dyDescent="0.2">
      <c r="A33" s="9019">
        <v>6</v>
      </c>
      <c r="B33" s="9020">
        <v>1.1499999999999999</v>
      </c>
      <c r="C33" s="9021">
        <v>1.3</v>
      </c>
      <c r="D33" s="9022">
        <v>0</v>
      </c>
      <c r="E33" s="9023">
        <f t="shared" si="0"/>
        <v>0</v>
      </c>
      <c r="F33" s="9024">
        <v>38</v>
      </c>
      <c r="G33" s="9021">
        <v>9.15</v>
      </c>
      <c r="H33" s="9021">
        <v>9.3000000000000007</v>
      </c>
      <c r="I33" s="9022">
        <v>0</v>
      </c>
      <c r="J33" s="9023">
        <f t="shared" si="1"/>
        <v>0</v>
      </c>
      <c r="K33" s="9024">
        <v>70</v>
      </c>
      <c r="L33" s="9021">
        <v>17.149999999999999</v>
      </c>
      <c r="M33" s="9021">
        <v>17.3</v>
      </c>
      <c r="N33" s="9022">
        <v>0</v>
      </c>
      <c r="O33" s="9023">
        <f t="shared" si="2"/>
        <v>0</v>
      </c>
      <c r="P33" s="9025"/>
      <c r="Q33" s="10696">
        <v>5</v>
      </c>
      <c r="R33" s="10631">
        <v>5.15</v>
      </c>
      <c r="S33" s="12">
        <f>AVERAGE(D48:D51)</f>
        <v>0</v>
      </c>
    </row>
    <row r="34" spans="1:19" x14ac:dyDescent="0.2">
      <c r="A34" s="9026">
        <v>7</v>
      </c>
      <c r="B34" s="9027">
        <v>1.3</v>
      </c>
      <c r="C34" s="9028">
        <v>1.45</v>
      </c>
      <c r="D34" s="9029">
        <v>0</v>
      </c>
      <c r="E34" s="9030">
        <f t="shared" si="0"/>
        <v>0</v>
      </c>
      <c r="F34" s="9031">
        <v>39</v>
      </c>
      <c r="G34" s="9032">
        <v>9.3000000000000007</v>
      </c>
      <c r="H34" s="9032">
        <v>9.4499999999999993</v>
      </c>
      <c r="I34" s="9029">
        <v>0</v>
      </c>
      <c r="J34" s="9030">
        <f t="shared" si="1"/>
        <v>0</v>
      </c>
      <c r="K34" s="9031">
        <v>71</v>
      </c>
      <c r="L34" s="9032">
        <v>17.3</v>
      </c>
      <c r="M34" s="9032">
        <v>17.45</v>
      </c>
      <c r="N34" s="9029">
        <v>0</v>
      </c>
      <c r="O34" s="9030">
        <f t="shared" si="2"/>
        <v>0</v>
      </c>
      <c r="P34" s="9033"/>
      <c r="Q34" s="10696">
        <v>6</v>
      </c>
      <c r="R34" s="10631">
        <v>6.15</v>
      </c>
      <c r="S34" s="12">
        <f>AVERAGE(D52:D55)</f>
        <v>0</v>
      </c>
    </row>
    <row r="35" spans="1:19" x14ac:dyDescent="0.2">
      <c r="A35" s="9034">
        <v>8</v>
      </c>
      <c r="B35" s="9034">
        <v>1.45</v>
      </c>
      <c r="C35" s="9035">
        <v>2</v>
      </c>
      <c r="D35" s="9036">
        <v>0</v>
      </c>
      <c r="E35" s="9037">
        <f t="shared" si="0"/>
        <v>0</v>
      </c>
      <c r="F35" s="9038">
        <v>40</v>
      </c>
      <c r="G35" s="9035">
        <v>9.4499999999999993</v>
      </c>
      <c r="H35" s="9035">
        <v>10</v>
      </c>
      <c r="I35" s="9036">
        <v>0</v>
      </c>
      <c r="J35" s="9037">
        <f t="shared" si="1"/>
        <v>0</v>
      </c>
      <c r="K35" s="9038">
        <v>72</v>
      </c>
      <c r="L35" s="9039">
        <v>17.45</v>
      </c>
      <c r="M35" s="9035">
        <v>18</v>
      </c>
      <c r="N35" s="9036">
        <v>0</v>
      </c>
      <c r="O35" s="9037">
        <f t="shared" si="2"/>
        <v>0</v>
      </c>
      <c r="P35" s="9040"/>
      <c r="Q35" s="10696">
        <v>7</v>
      </c>
      <c r="R35" s="10631">
        <v>7.15</v>
      </c>
      <c r="S35" s="12">
        <f>AVERAGE(D56:D59)</f>
        <v>0</v>
      </c>
    </row>
    <row r="36" spans="1:19" x14ac:dyDescent="0.2">
      <c r="A36" s="9041">
        <v>9</v>
      </c>
      <c r="B36" s="9042">
        <v>2</v>
      </c>
      <c r="C36" s="9043">
        <v>2.15</v>
      </c>
      <c r="D36" s="9044">
        <v>0</v>
      </c>
      <c r="E36" s="9045">
        <f t="shared" si="0"/>
        <v>0</v>
      </c>
      <c r="F36" s="9046">
        <v>41</v>
      </c>
      <c r="G36" s="9047">
        <v>10</v>
      </c>
      <c r="H36" s="9048">
        <v>10.15</v>
      </c>
      <c r="I36" s="9044">
        <v>0</v>
      </c>
      <c r="J36" s="9045">
        <f t="shared" si="1"/>
        <v>0</v>
      </c>
      <c r="K36" s="9046">
        <v>73</v>
      </c>
      <c r="L36" s="9048">
        <v>18</v>
      </c>
      <c r="M36" s="9047">
        <v>18.149999999999999</v>
      </c>
      <c r="N36" s="9044">
        <v>0</v>
      </c>
      <c r="O36" s="9045">
        <f t="shared" si="2"/>
        <v>0</v>
      </c>
      <c r="P36" s="9049"/>
      <c r="Q36" s="10696">
        <v>8</v>
      </c>
      <c r="R36" s="10696">
        <v>8.15</v>
      </c>
      <c r="S36" s="12">
        <f>AVERAGE(I28:I31)</f>
        <v>0</v>
      </c>
    </row>
    <row r="37" spans="1:19" x14ac:dyDescent="0.2">
      <c r="A37" s="9050">
        <v>10</v>
      </c>
      <c r="B37" s="9050">
        <v>2.15</v>
      </c>
      <c r="C37" s="9051">
        <v>2.2999999999999998</v>
      </c>
      <c r="D37" s="9052">
        <v>0</v>
      </c>
      <c r="E37" s="9053">
        <f t="shared" si="0"/>
        <v>0</v>
      </c>
      <c r="F37" s="9054">
        <v>42</v>
      </c>
      <c r="G37" s="9051">
        <v>10.15</v>
      </c>
      <c r="H37" s="9055">
        <v>10.3</v>
      </c>
      <c r="I37" s="9052">
        <v>0</v>
      </c>
      <c r="J37" s="9053">
        <f t="shared" si="1"/>
        <v>0</v>
      </c>
      <c r="K37" s="9054">
        <v>74</v>
      </c>
      <c r="L37" s="9055">
        <v>18.149999999999999</v>
      </c>
      <c r="M37" s="9051">
        <v>18.3</v>
      </c>
      <c r="N37" s="9052">
        <v>0</v>
      </c>
      <c r="O37" s="9053">
        <f t="shared" si="2"/>
        <v>0</v>
      </c>
      <c r="P37" s="9056"/>
      <c r="Q37" s="10696">
        <v>9</v>
      </c>
      <c r="R37" s="10696">
        <v>9.15</v>
      </c>
      <c r="S37" s="12">
        <f>AVERAGE(I32:I35)</f>
        <v>0</v>
      </c>
    </row>
    <row r="38" spans="1:19" x14ac:dyDescent="0.2">
      <c r="A38" s="9057">
        <v>11</v>
      </c>
      <c r="B38" s="9058">
        <v>2.2999999999999998</v>
      </c>
      <c r="C38" s="9059">
        <v>2.4500000000000002</v>
      </c>
      <c r="D38" s="9060">
        <v>0</v>
      </c>
      <c r="E38" s="9061">
        <f t="shared" si="0"/>
        <v>0</v>
      </c>
      <c r="F38" s="9062">
        <v>43</v>
      </c>
      <c r="G38" s="9063">
        <v>10.3</v>
      </c>
      <c r="H38" s="9064">
        <v>10.45</v>
      </c>
      <c r="I38" s="9060">
        <v>0</v>
      </c>
      <c r="J38" s="9061">
        <f t="shared" si="1"/>
        <v>0</v>
      </c>
      <c r="K38" s="9062">
        <v>75</v>
      </c>
      <c r="L38" s="9064">
        <v>18.3</v>
      </c>
      <c r="M38" s="9063">
        <v>18.45</v>
      </c>
      <c r="N38" s="9060">
        <v>0</v>
      </c>
      <c r="O38" s="9061">
        <f t="shared" si="2"/>
        <v>0</v>
      </c>
      <c r="P38" s="9065"/>
      <c r="Q38" s="10696">
        <v>10</v>
      </c>
      <c r="R38" s="10693">
        <v>10.15</v>
      </c>
      <c r="S38" s="12">
        <f>AVERAGE(I36:I39)</f>
        <v>0</v>
      </c>
    </row>
    <row r="39" spans="1:19" x14ac:dyDescent="0.2">
      <c r="A39" s="9066">
        <v>12</v>
      </c>
      <c r="B39" s="9066">
        <v>2.4500000000000002</v>
      </c>
      <c r="C39" s="9067">
        <v>3</v>
      </c>
      <c r="D39" s="9068">
        <v>0</v>
      </c>
      <c r="E39" s="9069">
        <f t="shared" si="0"/>
        <v>0</v>
      </c>
      <c r="F39" s="9070">
        <v>44</v>
      </c>
      <c r="G39" s="9067">
        <v>10.45</v>
      </c>
      <c r="H39" s="9071">
        <v>11</v>
      </c>
      <c r="I39" s="9068">
        <v>0</v>
      </c>
      <c r="J39" s="9069">
        <f t="shared" si="1"/>
        <v>0</v>
      </c>
      <c r="K39" s="9070">
        <v>76</v>
      </c>
      <c r="L39" s="9071">
        <v>18.45</v>
      </c>
      <c r="M39" s="9067">
        <v>19</v>
      </c>
      <c r="N39" s="9068">
        <v>0</v>
      </c>
      <c r="O39" s="9069">
        <f t="shared" si="2"/>
        <v>0</v>
      </c>
      <c r="P39" s="9072"/>
      <c r="Q39" s="10696">
        <v>11</v>
      </c>
      <c r="R39" s="10693">
        <v>11.15</v>
      </c>
      <c r="S39" s="12">
        <f>AVERAGE(I40:I43)</f>
        <v>0</v>
      </c>
    </row>
    <row r="40" spans="1:19" x14ac:dyDescent="0.2">
      <c r="A40" s="9073">
        <v>13</v>
      </c>
      <c r="B40" s="9074">
        <v>3</v>
      </c>
      <c r="C40" s="9075">
        <v>3.15</v>
      </c>
      <c r="D40" s="9076">
        <v>0</v>
      </c>
      <c r="E40" s="9077">
        <f t="shared" si="0"/>
        <v>0</v>
      </c>
      <c r="F40" s="9078">
        <v>45</v>
      </c>
      <c r="G40" s="9079">
        <v>11</v>
      </c>
      <c r="H40" s="9080">
        <v>11.15</v>
      </c>
      <c r="I40" s="9076">
        <v>0</v>
      </c>
      <c r="J40" s="9077">
        <f t="shared" si="1"/>
        <v>0</v>
      </c>
      <c r="K40" s="9078">
        <v>77</v>
      </c>
      <c r="L40" s="9080">
        <v>19</v>
      </c>
      <c r="M40" s="9079">
        <v>19.149999999999999</v>
      </c>
      <c r="N40" s="9076">
        <v>0</v>
      </c>
      <c r="O40" s="9077">
        <f t="shared" si="2"/>
        <v>0</v>
      </c>
      <c r="P40" s="9081"/>
      <c r="Q40" s="10696">
        <v>12</v>
      </c>
      <c r="R40" s="10693">
        <v>12.15</v>
      </c>
      <c r="S40" s="12">
        <f>AVERAGE(I44:I47)</f>
        <v>0</v>
      </c>
    </row>
    <row r="41" spans="1:19" x14ac:dyDescent="0.2">
      <c r="A41" s="9082">
        <v>14</v>
      </c>
      <c r="B41" s="9082">
        <v>3.15</v>
      </c>
      <c r="C41" s="9083">
        <v>3.3</v>
      </c>
      <c r="D41" s="9084">
        <v>0</v>
      </c>
      <c r="E41" s="9085">
        <f t="shared" si="0"/>
        <v>0</v>
      </c>
      <c r="F41" s="9086">
        <v>46</v>
      </c>
      <c r="G41" s="9087">
        <v>11.15</v>
      </c>
      <c r="H41" s="9083">
        <v>11.3</v>
      </c>
      <c r="I41" s="9084">
        <v>0</v>
      </c>
      <c r="J41" s="9085">
        <f t="shared" si="1"/>
        <v>0</v>
      </c>
      <c r="K41" s="9086">
        <v>78</v>
      </c>
      <c r="L41" s="9083">
        <v>19.149999999999999</v>
      </c>
      <c r="M41" s="9087">
        <v>19.3</v>
      </c>
      <c r="N41" s="9084">
        <v>0</v>
      </c>
      <c r="O41" s="9085">
        <f t="shared" si="2"/>
        <v>0</v>
      </c>
      <c r="P41" s="9088"/>
      <c r="Q41" s="10696">
        <v>13</v>
      </c>
      <c r="R41" s="10693">
        <v>13.15</v>
      </c>
      <c r="S41" s="12">
        <f>AVERAGE(I48:I51)</f>
        <v>0</v>
      </c>
    </row>
    <row r="42" spans="1:19" x14ac:dyDescent="0.2">
      <c r="A42" s="9089">
        <v>15</v>
      </c>
      <c r="B42" s="9090">
        <v>3.3</v>
      </c>
      <c r="C42" s="9091">
        <v>3.45</v>
      </c>
      <c r="D42" s="9092">
        <v>0</v>
      </c>
      <c r="E42" s="9093">
        <f t="shared" si="0"/>
        <v>0</v>
      </c>
      <c r="F42" s="9094">
        <v>47</v>
      </c>
      <c r="G42" s="9095">
        <v>11.3</v>
      </c>
      <c r="H42" s="9096">
        <v>11.45</v>
      </c>
      <c r="I42" s="9092">
        <v>0</v>
      </c>
      <c r="J42" s="9093">
        <f t="shared" si="1"/>
        <v>0</v>
      </c>
      <c r="K42" s="9094">
        <v>79</v>
      </c>
      <c r="L42" s="9096">
        <v>19.3</v>
      </c>
      <c r="M42" s="9095">
        <v>19.45</v>
      </c>
      <c r="N42" s="9092">
        <v>0</v>
      </c>
      <c r="O42" s="9093">
        <f t="shared" si="2"/>
        <v>0</v>
      </c>
      <c r="P42" s="9097"/>
      <c r="Q42" s="10696">
        <v>14</v>
      </c>
      <c r="R42" s="10693">
        <v>14.15</v>
      </c>
      <c r="S42" s="12">
        <f>AVERAGE(I52:I55)</f>
        <v>0</v>
      </c>
    </row>
    <row r="43" spans="1:19" x14ac:dyDescent="0.2">
      <c r="A43" s="9098">
        <v>16</v>
      </c>
      <c r="B43" s="9098">
        <v>3.45</v>
      </c>
      <c r="C43" s="9099">
        <v>4</v>
      </c>
      <c r="D43" s="9100">
        <v>0</v>
      </c>
      <c r="E43" s="9101">
        <f t="shared" si="0"/>
        <v>0</v>
      </c>
      <c r="F43" s="9102">
        <v>48</v>
      </c>
      <c r="G43" s="9103">
        <v>11.45</v>
      </c>
      <c r="H43" s="9099">
        <v>12</v>
      </c>
      <c r="I43" s="9100">
        <v>0</v>
      </c>
      <c r="J43" s="9101">
        <f t="shared" si="1"/>
        <v>0</v>
      </c>
      <c r="K43" s="9102">
        <v>80</v>
      </c>
      <c r="L43" s="9099">
        <v>19.45</v>
      </c>
      <c r="M43" s="9099">
        <v>20</v>
      </c>
      <c r="N43" s="9100">
        <v>0</v>
      </c>
      <c r="O43" s="9101">
        <f t="shared" si="2"/>
        <v>0</v>
      </c>
      <c r="P43" s="9104"/>
      <c r="Q43" s="10696">
        <v>15</v>
      </c>
      <c r="R43" s="10696">
        <v>15.15</v>
      </c>
      <c r="S43" s="12">
        <f>AVERAGE(I56:I59)</f>
        <v>0</v>
      </c>
    </row>
    <row r="44" spans="1:19" x14ac:dyDescent="0.2">
      <c r="A44" s="9105">
        <v>17</v>
      </c>
      <c r="B44" s="9106">
        <v>4</v>
      </c>
      <c r="C44" s="9107">
        <v>4.1500000000000004</v>
      </c>
      <c r="D44" s="9108">
        <v>0</v>
      </c>
      <c r="E44" s="9109">
        <f t="shared" si="0"/>
        <v>0</v>
      </c>
      <c r="F44" s="9110">
        <v>49</v>
      </c>
      <c r="G44" s="9111">
        <v>12</v>
      </c>
      <c r="H44" s="9112">
        <v>12.15</v>
      </c>
      <c r="I44" s="9108">
        <v>0</v>
      </c>
      <c r="J44" s="9109">
        <f t="shared" si="1"/>
        <v>0</v>
      </c>
      <c r="K44" s="9110">
        <v>81</v>
      </c>
      <c r="L44" s="9112">
        <v>20</v>
      </c>
      <c r="M44" s="9111">
        <v>20.149999999999999</v>
      </c>
      <c r="N44" s="9108">
        <v>0</v>
      </c>
      <c r="O44" s="9109">
        <f t="shared" si="2"/>
        <v>0</v>
      </c>
      <c r="P44" s="9113"/>
      <c r="Q44" s="10696">
        <v>16</v>
      </c>
      <c r="R44" s="10696">
        <v>16.149999999999999</v>
      </c>
      <c r="S44" s="12">
        <f>AVERAGE(N28:N31)</f>
        <v>0</v>
      </c>
    </row>
    <row r="45" spans="1:19" x14ac:dyDescent="0.2">
      <c r="A45" s="9114">
        <v>18</v>
      </c>
      <c r="B45" s="9114">
        <v>4.1500000000000004</v>
      </c>
      <c r="C45" s="9115">
        <v>4.3</v>
      </c>
      <c r="D45" s="9116">
        <v>0</v>
      </c>
      <c r="E45" s="9117">
        <f t="shared" si="0"/>
        <v>0</v>
      </c>
      <c r="F45" s="9118">
        <v>50</v>
      </c>
      <c r="G45" s="9119">
        <v>12.15</v>
      </c>
      <c r="H45" s="9115">
        <v>12.3</v>
      </c>
      <c r="I45" s="9116">
        <v>0</v>
      </c>
      <c r="J45" s="9117">
        <f t="shared" si="1"/>
        <v>0</v>
      </c>
      <c r="K45" s="9118">
        <v>82</v>
      </c>
      <c r="L45" s="9115">
        <v>20.149999999999999</v>
      </c>
      <c r="M45" s="9119">
        <v>20.3</v>
      </c>
      <c r="N45" s="9116">
        <v>0</v>
      </c>
      <c r="O45" s="9117">
        <f t="shared" si="2"/>
        <v>0</v>
      </c>
      <c r="P45" s="9120"/>
      <c r="Q45" s="10696">
        <v>17</v>
      </c>
      <c r="R45" s="10696">
        <v>17.149999999999999</v>
      </c>
      <c r="S45" s="12">
        <f>AVERAGE(N32:N35)</f>
        <v>0</v>
      </c>
    </row>
    <row r="46" spans="1:19" x14ac:dyDescent="0.2">
      <c r="A46" s="9121">
        <v>19</v>
      </c>
      <c r="B46" s="9122">
        <v>4.3</v>
      </c>
      <c r="C46" s="9123">
        <v>4.45</v>
      </c>
      <c r="D46" s="9124">
        <v>0</v>
      </c>
      <c r="E46" s="9125">
        <f t="shared" si="0"/>
        <v>0</v>
      </c>
      <c r="F46" s="9126">
        <v>51</v>
      </c>
      <c r="G46" s="9127">
        <v>12.3</v>
      </c>
      <c r="H46" s="9128">
        <v>12.45</v>
      </c>
      <c r="I46" s="9124">
        <v>0</v>
      </c>
      <c r="J46" s="9125">
        <f t="shared" si="1"/>
        <v>0</v>
      </c>
      <c r="K46" s="9126">
        <v>83</v>
      </c>
      <c r="L46" s="9128">
        <v>20.3</v>
      </c>
      <c r="M46" s="9127">
        <v>20.45</v>
      </c>
      <c r="N46" s="9124">
        <v>0</v>
      </c>
      <c r="O46" s="9125">
        <f t="shared" si="2"/>
        <v>0</v>
      </c>
      <c r="P46" s="9129"/>
      <c r="Q46" s="10693">
        <v>18</v>
      </c>
      <c r="R46" s="10696">
        <v>18.149999999999999</v>
      </c>
      <c r="S46" s="12">
        <f>AVERAGE(N36:N39)</f>
        <v>0</v>
      </c>
    </row>
    <row r="47" spans="1:19" x14ac:dyDescent="0.2">
      <c r="A47" s="9130">
        <v>20</v>
      </c>
      <c r="B47" s="9130">
        <v>4.45</v>
      </c>
      <c r="C47" s="9131">
        <v>5</v>
      </c>
      <c r="D47" s="9132">
        <v>0</v>
      </c>
      <c r="E47" s="9133">
        <f t="shared" si="0"/>
        <v>0</v>
      </c>
      <c r="F47" s="9134">
        <v>52</v>
      </c>
      <c r="G47" s="9135">
        <v>12.45</v>
      </c>
      <c r="H47" s="9131">
        <v>13</v>
      </c>
      <c r="I47" s="9132">
        <v>0</v>
      </c>
      <c r="J47" s="9133">
        <f t="shared" si="1"/>
        <v>0</v>
      </c>
      <c r="K47" s="9134">
        <v>84</v>
      </c>
      <c r="L47" s="9131">
        <v>20.45</v>
      </c>
      <c r="M47" s="9135">
        <v>21</v>
      </c>
      <c r="N47" s="9132">
        <v>0</v>
      </c>
      <c r="O47" s="9133">
        <f t="shared" si="2"/>
        <v>0</v>
      </c>
      <c r="P47" s="9136"/>
      <c r="Q47" s="10693">
        <v>19</v>
      </c>
      <c r="R47" s="10696">
        <v>19.149999999999999</v>
      </c>
      <c r="S47" s="12">
        <f>AVERAGE(N40:N43)</f>
        <v>0</v>
      </c>
    </row>
    <row r="48" spans="1:19" x14ac:dyDescent="0.2">
      <c r="A48" s="9137">
        <v>21</v>
      </c>
      <c r="B48" s="9138">
        <v>5</v>
      </c>
      <c r="C48" s="9139">
        <v>5.15</v>
      </c>
      <c r="D48" s="9140">
        <v>0</v>
      </c>
      <c r="E48" s="9141">
        <f t="shared" si="0"/>
        <v>0</v>
      </c>
      <c r="F48" s="9142">
        <v>53</v>
      </c>
      <c r="G48" s="9138">
        <v>13</v>
      </c>
      <c r="H48" s="9143">
        <v>13.15</v>
      </c>
      <c r="I48" s="9140">
        <v>0</v>
      </c>
      <c r="J48" s="9141">
        <f t="shared" si="1"/>
        <v>0</v>
      </c>
      <c r="K48" s="9142">
        <v>85</v>
      </c>
      <c r="L48" s="9143">
        <v>21</v>
      </c>
      <c r="M48" s="9138">
        <v>21.15</v>
      </c>
      <c r="N48" s="9140">
        <v>0</v>
      </c>
      <c r="O48" s="9141">
        <f t="shared" si="2"/>
        <v>0</v>
      </c>
      <c r="P48" s="9144"/>
      <c r="Q48" s="10693">
        <v>20</v>
      </c>
      <c r="R48" s="10696">
        <v>20.149999999999999</v>
      </c>
      <c r="S48" s="12">
        <f>AVERAGE(N44:N47)</f>
        <v>0</v>
      </c>
    </row>
    <row r="49" spans="1:19" x14ac:dyDescent="0.2">
      <c r="A49" s="9145">
        <v>22</v>
      </c>
      <c r="B49" s="9146">
        <v>5.15</v>
      </c>
      <c r="C49" s="9147">
        <v>5.3</v>
      </c>
      <c r="D49" s="9148">
        <v>0</v>
      </c>
      <c r="E49" s="9149">
        <f t="shared" si="0"/>
        <v>0</v>
      </c>
      <c r="F49" s="9150">
        <v>54</v>
      </c>
      <c r="G49" s="9151">
        <v>13.15</v>
      </c>
      <c r="H49" s="9147">
        <v>13.3</v>
      </c>
      <c r="I49" s="9148">
        <v>0</v>
      </c>
      <c r="J49" s="9149">
        <f t="shared" si="1"/>
        <v>0</v>
      </c>
      <c r="K49" s="9150">
        <v>86</v>
      </c>
      <c r="L49" s="9147">
        <v>21.15</v>
      </c>
      <c r="M49" s="9151">
        <v>21.3</v>
      </c>
      <c r="N49" s="9148">
        <v>0</v>
      </c>
      <c r="O49" s="9149">
        <f t="shared" si="2"/>
        <v>0</v>
      </c>
      <c r="P49" s="9152"/>
      <c r="Q49" s="10693">
        <v>21</v>
      </c>
      <c r="R49" s="10696">
        <v>21.15</v>
      </c>
      <c r="S49" s="12">
        <f>AVERAGE(N48:N51)</f>
        <v>0</v>
      </c>
    </row>
    <row r="50" spans="1:19" x14ac:dyDescent="0.2">
      <c r="A50" s="9153">
        <v>23</v>
      </c>
      <c r="B50" s="9154">
        <v>5.3</v>
      </c>
      <c r="C50" s="9155">
        <v>5.45</v>
      </c>
      <c r="D50" s="9156">
        <v>0</v>
      </c>
      <c r="E50" s="9157">
        <f t="shared" si="0"/>
        <v>0</v>
      </c>
      <c r="F50" s="9158">
        <v>55</v>
      </c>
      <c r="G50" s="9154">
        <v>13.3</v>
      </c>
      <c r="H50" s="9159">
        <v>13.45</v>
      </c>
      <c r="I50" s="9156">
        <v>0</v>
      </c>
      <c r="J50" s="9157">
        <f t="shared" si="1"/>
        <v>0</v>
      </c>
      <c r="K50" s="9158">
        <v>87</v>
      </c>
      <c r="L50" s="9159">
        <v>21.3</v>
      </c>
      <c r="M50" s="9154">
        <v>21.45</v>
      </c>
      <c r="N50" s="9156">
        <v>0</v>
      </c>
      <c r="O50" s="9157">
        <f t="shared" si="2"/>
        <v>0</v>
      </c>
      <c r="P50" s="9160"/>
      <c r="Q50" s="10693">
        <v>22</v>
      </c>
      <c r="R50" s="10696">
        <v>22.15</v>
      </c>
      <c r="S50" s="12">
        <f>AVERAGE(N52:N55)</f>
        <v>0</v>
      </c>
    </row>
    <row r="51" spans="1:19" x14ac:dyDescent="0.2">
      <c r="A51" s="9161">
        <v>24</v>
      </c>
      <c r="B51" s="9162">
        <v>5.45</v>
      </c>
      <c r="C51" s="9163">
        <v>6</v>
      </c>
      <c r="D51" s="9164">
        <v>0</v>
      </c>
      <c r="E51" s="9165">
        <f t="shared" si="0"/>
        <v>0</v>
      </c>
      <c r="F51" s="9166">
        <v>56</v>
      </c>
      <c r="G51" s="9167">
        <v>13.45</v>
      </c>
      <c r="H51" s="9163">
        <v>14</v>
      </c>
      <c r="I51" s="9164">
        <v>0</v>
      </c>
      <c r="J51" s="9165">
        <f t="shared" si="1"/>
        <v>0</v>
      </c>
      <c r="K51" s="9166">
        <v>88</v>
      </c>
      <c r="L51" s="9163">
        <v>21.45</v>
      </c>
      <c r="M51" s="9167">
        <v>22</v>
      </c>
      <c r="N51" s="9164">
        <v>0</v>
      </c>
      <c r="O51" s="9165">
        <f t="shared" si="2"/>
        <v>0</v>
      </c>
      <c r="P51" s="9168"/>
      <c r="Q51" s="10693">
        <v>23</v>
      </c>
      <c r="R51" s="10696">
        <v>23.15</v>
      </c>
      <c r="S51" s="12">
        <f>AVERAGE(N56:N59)</f>
        <v>0</v>
      </c>
    </row>
    <row r="52" spans="1:19" x14ac:dyDescent="0.2">
      <c r="A52" s="9169">
        <v>25</v>
      </c>
      <c r="B52" s="9170">
        <v>6</v>
      </c>
      <c r="C52" s="9171">
        <v>6.15</v>
      </c>
      <c r="D52" s="9172">
        <v>0</v>
      </c>
      <c r="E52" s="9173">
        <f t="shared" si="0"/>
        <v>0</v>
      </c>
      <c r="F52" s="9174">
        <v>57</v>
      </c>
      <c r="G52" s="9170">
        <v>14</v>
      </c>
      <c r="H52" s="9175">
        <v>14.15</v>
      </c>
      <c r="I52" s="9172">
        <v>0</v>
      </c>
      <c r="J52" s="9173">
        <f t="shared" si="1"/>
        <v>0</v>
      </c>
      <c r="K52" s="9174">
        <v>89</v>
      </c>
      <c r="L52" s="9175">
        <v>22</v>
      </c>
      <c r="M52" s="9170">
        <v>22.15</v>
      </c>
      <c r="N52" s="9172">
        <v>0</v>
      </c>
      <c r="O52" s="9173">
        <f t="shared" si="2"/>
        <v>0</v>
      </c>
      <c r="P52" s="9176"/>
      <c r="Q52" t="s">
        <v>168</v>
      </c>
      <c r="S52" s="12">
        <f>AVERAGE(S28:S51)</f>
        <v>0</v>
      </c>
    </row>
    <row r="53" spans="1:19" x14ac:dyDescent="0.2">
      <c r="A53" s="9177">
        <v>26</v>
      </c>
      <c r="B53" s="9178">
        <v>6.15</v>
      </c>
      <c r="C53" s="9179">
        <v>6.3</v>
      </c>
      <c r="D53" s="9180">
        <v>0</v>
      </c>
      <c r="E53" s="9181">
        <f t="shared" si="0"/>
        <v>0</v>
      </c>
      <c r="F53" s="9182">
        <v>58</v>
      </c>
      <c r="G53" s="9183">
        <v>14.15</v>
      </c>
      <c r="H53" s="9179">
        <v>14.3</v>
      </c>
      <c r="I53" s="9180">
        <v>0</v>
      </c>
      <c r="J53" s="9181">
        <f t="shared" si="1"/>
        <v>0</v>
      </c>
      <c r="K53" s="9182">
        <v>90</v>
      </c>
      <c r="L53" s="9179">
        <v>22.15</v>
      </c>
      <c r="M53" s="9183">
        <v>22.3</v>
      </c>
      <c r="N53" s="9180">
        <v>0</v>
      </c>
      <c r="O53" s="9181">
        <f t="shared" si="2"/>
        <v>0</v>
      </c>
      <c r="P53" s="9184"/>
    </row>
    <row r="54" spans="1:19" x14ac:dyDescent="0.2">
      <c r="A54" s="9185">
        <v>27</v>
      </c>
      <c r="B54" s="9186">
        <v>6.3</v>
      </c>
      <c r="C54" s="9187">
        <v>6.45</v>
      </c>
      <c r="D54" s="9188">
        <v>0</v>
      </c>
      <c r="E54" s="9189">
        <f t="shared" si="0"/>
        <v>0</v>
      </c>
      <c r="F54" s="9190">
        <v>59</v>
      </c>
      <c r="G54" s="9186">
        <v>14.3</v>
      </c>
      <c r="H54" s="9191">
        <v>14.45</v>
      </c>
      <c r="I54" s="9188">
        <v>0</v>
      </c>
      <c r="J54" s="9189">
        <f t="shared" si="1"/>
        <v>0</v>
      </c>
      <c r="K54" s="9190">
        <v>91</v>
      </c>
      <c r="L54" s="9191">
        <v>22.3</v>
      </c>
      <c r="M54" s="9186">
        <v>22.45</v>
      </c>
      <c r="N54" s="9188">
        <v>0</v>
      </c>
      <c r="O54" s="9189">
        <f t="shared" si="2"/>
        <v>0</v>
      </c>
      <c r="P54" s="9192"/>
    </row>
    <row r="55" spans="1:19" x14ac:dyDescent="0.2">
      <c r="A55" s="9193">
        <v>28</v>
      </c>
      <c r="B55" s="9194">
        <v>6.45</v>
      </c>
      <c r="C55" s="9195">
        <v>7</v>
      </c>
      <c r="D55" s="9196">
        <v>0</v>
      </c>
      <c r="E55" s="9197">
        <f t="shared" si="0"/>
        <v>0</v>
      </c>
      <c r="F55" s="9198">
        <v>60</v>
      </c>
      <c r="G55" s="9199">
        <v>14.45</v>
      </c>
      <c r="H55" s="9199">
        <v>15</v>
      </c>
      <c r="I55" s="9196">
        <v>0</v>
      </c>
      <c r="J55" s="9197">
        <f t="shared" si="1"/>
        <v>0</v>
      </c>
      <c r="K55" s="9198">
        <v>92</v>
      </c>
      <c r="L55" s="9195">
        <v>22.45</v>
      </c>
      <c r="M55" s="9199">
        <v>23</v>
      </c>
      <c r="N55" s="9196">
        <v>0</v>
      </c>
      <c r="O55" s="9197">
        <f t="shared" si="2"/>
        <v>0</v>
      </c>
      <c r="P55" s="9200"/>
    </row>
    <row r="56" spans="1:19" x14ac:dyDescent="0.2">
      <c r="A56" s="9201">
        <v>29</v>
      </c>
      <c r="B56" s="9202">
        <v>7</v>
      </c>
      <c r="C56" s="9203">
        <v>7.15</v>
      </c>
      <c r="D56" s="9204">
        <v>0</v>
      </c>
      <c r="E56" s="9205">
        <f t="shared" si="0"/>
        <v>0</v>
      </c>
      <c r="F56" s="9206">
        <v>61</v>
      </c>
      <c r="G56" s="9202">
        <v>15</v>
      </c>
      <c r="H56" s="9202">
        <v>15.15</v>
      </c>
      <c r="I56" s="9204">
        <v>0</v>
      </c>
      <c r="J56" s="9205">
        <f t="shared" si="1"/>
        <v>0</v>
      </c>
      <c r="K56" s="9206">
        <v>93</v>
      </c>
      <c r="L56" s="9207">
        <v>23</v>
      </c>
      <c r="M56" s="9202">
        <v>23.15</v>
      </c>
      <c r="N56" s="9204">
        <v>0</v>
      </c>
      <c r="O56" s="9205">
        <f t="shared" si="2"/>
        <v>0</v>
      </c>
      <c r="P56" s="9208"/>
    </row>
    <row r="57" spans="1:19" x14ac:dyDescent="0.2">
      <c r="A57" s="9209">
        <v>30</v>
      </c>
      <c r="B57" s="9210">
        <v>7.15</v>
      </c>
      <c r="C57" s="9211">
        <v>7.3</v>
      </c>
      <c r="D57" s="9212">
        <v>0</v>
      </c>
      <c r="E57" s="9213">
        <f t="shared" si="0"/>
        <v>0</v>
      </c>
      <c r="F57" s="9214">
        <v>62</v>
      </c>
      <c r="G57" s="9215">
        <v>15.15</v>
      </c>
      <c r="H57" s="9215">
        <v>15.3</v>
      </c>
      <c r="I57" s="9212">
        <v>0</v>
      </c>
      <c r="J57" s="9213">
        <f t="shared" si="1"/>
        <v>0</v>
      </c>
      <c r="K57" s="9214">
        <v>94</v>
      </c>
      <c r="L57" s="9215">
        <v>23.15</v>
      </c>
      <c r="M57" s="9215">
        <v>23.3</v>
      </c>
      <c r="N57" s="9212">
        <v>0</v>
      </c>
      <c r="O57" s="9213">
        <f t="shared" si="2"/>
        <v>0</v>
      </c>
      <c r="P57" s="9216"/>
    </row>
    <row r="58" spans="1:19" x14ac:dyDescent="0.2">
      <c r="A58" s="9217">
        <v>31</v>
      </c>
      <c r="B58" s="9218">
        <v>7.3</v>
      </c>
      <c r="C58" s="9219">
        <v>7.45</v>
      </c>
      <c r="D58" s="9220">
        <v>0</v>
      </c>
      <c r="E58" s="9221">
        <f t="shared" si="0"/>
        <v>0</v>
      </c>
      <c r="F58" s="9222">
        <v>63</v>
      </c>
      <c r="G58" s="9218">
        <v>15.3</v>
      </c>
      <c r="H58" s="9218">
        <v>15.45</v>
      </c>
      <c r="I58" s="9220">
        <v>0</v>
      </c>
      <c r="J58" s="9221">
        <f t="shared" si="1"/>
        <v>0</v>
      </c>
      <c r="K58" s="9222">
        <v>95</v>
      </c>
      <c r="L58" s="9218">
        <v>23.3</v>
      </c>
      <c r="M58" s="9218">
        <v>23.45</v>
      </c>
      <c r="N58" s="9220">
        <v>0</v>
      </c>
      <c r="O58" s="9221">
        <f t="shared" si="2"/>
        <v>0</v>
      </c>
      <c r="P58" s="9223"/>
    </row>
    <row r="59" spans="1:19" x14ac:dyDescent="0.2">
      <c r="A59" s="9224">
        <v>32</v>
      </c>
      <c r="B59" s="9225">
        <v>7.45</v>
      </c>
      <c r="C59" s="9226">
        <v>8</v>
      </c>
      <c r="D59" s="9227">
        <v>0</v>
      </c>
      <c r="E59" s="9228">
        <f t="shared" si="0"/>
        <v>0</v>
      </c>
      <c r="F59" s="9229">
        <v>64</v>
      </c>
      <c r="G59" s="9230">
        <v>15.45</v>
      </c>
      <c r="H59" s="9230">
        <v>16</v>
      </c>
      <c r="I59" s="9227">
        <v>0</v>
      </c>
      <c r="J59" s="9228">
        <f t="shared" si="1"/>
        <v>0</v>
      </c>
      <c r="K59" s="9229">
        <v>96</v>
      </c>
      <c r="L59" s="9230">
        <v>23.45</v>
      </c>
      <c r="M59" s="9230">
        <v>24</v>
      </c>
      <c r="N59" s="9227">
        <v>0</v>
      </c>
      <c r="O59" s="9228">
        <f t="shared" si="2"/>
        <v>0</v>
      </c>
      <c r="P59" s="9231"/>
    </row>
    <row r="60" spans="1:19" x14ac:dyDescent="0.2">
      <c r="A60" s="9232" t="s">
        <v>27</v>
      </c>
      <c r="B60" s="9233"/>
      <c r="C60" s="9233"/>
      <c r="D60" s="9234">
        <f>SUM(D28:D59)</f>
        <v>0</v>
      </c>
      <c r="E60" s="9235">
        <f>SUM(E28:E59)</f>
        <v>0</v>
      </c>
      <c r="F60" s="9233"/>
      <c r="G60" s="9233"/>
      <c r="H60" s="9233"/>
      <c r="I60" s="9234">
        <f>SUM(I28:I59)</f>
        <v>0</v>
      </c>
      <c r="J60" s="9235">
        <f>SUM(J28:J59)</f>
        <v>0</v>
      </c>
      <c r="K60" s="9233"/>
      <c r="L60" s="9233"/>
      <c r="M60" s="9233"/>
      <c r="N60" s="9233">
        <f>SUM(N28:N59)</f>
        <v>0</v>
      </c>
      <c r="O60" s="9235">
        <f>SUM(O28:O59)</f>
        <v>0</v>
      </c>
      <c r="P60" s="9236"/>
    </row>
    <row r="64" spans="1:19" x14ac:dyDescent="0.2">
      <c r="A64" t="s">
        <v>104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9237"/>
      <c r="B66" s="9238"/>
      <c r="C66" s="9238"/>
      <c r="D66" s="9239"/>
      <c r="E66" s="9238"/>
      <c r="F66" s="9238"/>
      <c r="G66" s="9238"/>
      <c r="H66" s="9238"/>
      <c r="I66" s="9239"/>
      <c r="J66" s="9240"/>
      <c r="K66" s="9238"/>
      <c r="L66" s="9238"/>
      <c r="M66" s="9238"/>
      <c r="N66" s="9238"/>
      <c r="O66" s="9238"/>
      <c r="P66" s="9241"/>
    </row>
    <row r="67" spans="1:16" x14ac:dyDescent="0.2">
      <c r="A67" s="9242" t="s">
        <v>28</v>
      </c>
      <c r="B67" s="9243"/>
      <c r="C67" s="9243"/>
      <c r="D67" s="9244"/>
      <c r="E67" s="9245"/>
      <c r="F67" s="9243"/>
      <c r="G67" s="9243"/>
      <c r="H67" s="9245"/>
      <c r="I67" s="9244"/>
      <c r="J67" s="9246"/>
      <c r="K67" s="9243"/>
      <c r="L67" s="9243"/>
      <c r="M67" s="9243"/>
      <c r="N67" s="9243"/>
      <c r="O67" s="9243"/>
      <c r="P67" s="9247"/>
    </row>
    <row r="68" spans="1:16" x14ac:dyDescent="0.2">
      <c r="A68" s="9248"/>
      <c r="B68" s="9249"/>
      <c r="C68" s="9249"/>
      <c r="D68" s="9249"/>
      <c r="E68" s="9249"/>
      <c r="F68" s="9249"/>
      <c r="G68" s="9249"/>
      <c r="H68" s="9249"/>
      <c r="I68" s="9249"/>
      <c r="J68" s="9249"/>
      <c r="K68" s="9249"/>
      <c r="L68" s="9250"/>
      <c r="M68" s="9250"/>
      <c r="N68" s="9250"/>
      <c r="O68" s="9250"/>
      <c r="P68" s="9251"/>
    </row>
    <row r="69" spans="1:16" x14ac:dyDescent="0.2">
      <c r="A69" s="9252"/>
      <c r="B69" s="9253"/>
      <c r="C69" s="9253"/>
      <c r="D69" s="9254"/>
      <c r="E69" s="9255"/>
      <c r="F69" s="9253"/>
      <c r="G69" s="9253"/>
      <c r="H69" s="9255"/>
      <c r="I69" s="9254"/>
      <c r="J69" s="9256"/>
      <c r="K69" s="9253"/>
      <c r="L69" s="9253"/>
      <c r="M69" s="9253"/>
      <c r="N69" s="9253"/>
      <c r="O69" s="9253"/>
      <c r="P69" s="9257"/>
    </row>
    <row r="70" spans="1:16" x14ac:dyDescent="0.2">
      <c r="A70" s="9258"/>
      <c r="B70" s="9259"/>
      <c r="C70" s="9259"/>
      <c r="D70" s="9260"/>
      <c r="E70" s="9261"/>
      <c r="F70" s="9259"/>
      <c r="G70" s="9259"/>
      <c r="H70" s="9261"/>
      <c r="I70" s="9260"/>
      <c r="J70" s="9259"/>
      <c r="K70" s="9259"/>
      <c r="L70" s="9259"/>
      <c r="M70" s="9259"/>
      <c r="N70" s="9259"/>
      <c r="O70" s="9259"/>
      <c r="P70" s="9262"/>
    </row>
    <row r="71" spans="1:16" x14ac:dyDescent="0.2">
      <c r="A71" s="9263"/>
      <c r="B71" s="9264"/>
      <c r="C71" s="9264"/>
      <c r="D71" s="9265"/>
      <c r="E71" s="9266"/>
      <c r="F71" s="9264"/>
      <c r="G71" s="9264"/>
      <c r="H71" s="9266"/>
      <c r="I71" s="9265"/>
      <c r="J71" s="9264"/>
      <c r="K71" s="9264"/>
      <c r="L71" s="9264"/>
      <c r="M71" s="9264"/>
      <c r="N71" s="9264"/>
      <c r="O71" s="9264"/>
      <c r="P71" s="9267"/>
    </row>
    <row r="72" spans="1:16" x14ac:dyDescent="0.2">
      <c r="A72" s="9268"/>
      <c r="B72" s="9269"/>
      <c r="C72" s="9269"/>
      <c r="D72" s="9270"/>
      <c r="E72" s="9271"/>
      <c r="F72" s="9269"/>
      <c r="G72" s="9269"/>
      <c r="H72" s="9271"/>
      <c r="I72" s="9270"/>
      <c r="J72" s="9269"/>
      <c r="K72" s="9269"/>
      <c r="L72" s="9269"/>
      <c r="M72" s="9269" t="s">
        <v>29</v>
      </c>
      <c r="N72" s="9269"/>
      <c r="O72" s="9269"/>
      <c r="P72" s="9272"/>
    </row>
    <row r="73" spans="1:16" x14ac:dyDescent="0.2">
      <c r="A73" s="9273"/>
      <c r="B73" s="9274"/>
      <c r="C73" s="9274"/>
      <c r="D73" s="9275"/>
      <c r="E73" s="9276"/>
      <c r="F73" s="9274"/>
      <c r="G73" s="9274"/>
      <c r="H73" s="9276"/>
      <c r="I73" s="9275"/>
      <c r="J73" s="9274"/>
      <c r="K73" s="9274"/>
      <c r="L73" s="9274"/>
      <c r="M73" s="9274" t="s">
        <v>30</v>
      </c>
      <c r="N73" s="9274"/>
      <c r="O73" s="9274"/>
      <c r="P73" s="9277"/>
    </row>
    <row r="74" spans="1:16" ht="15.75" x14ac:dyDescent="0.25">
      <c r="E74" s="9278"/>
      <c r="H74" s="9278"/>
    </row>
    <row r="75" spans="1:16" ht="15.75" x14ac:dyDescent="0.25">
      <c r="C75" s="9279"/>
      <c r="E75" s="9280"/>
      <c r="H75" s="9280"/>
    </row>
    <row r="76" spans="1:16" ht="15.75" x14ac:dyDescent="0.25">
      <c r="E76" s="9281"/>
      <c r="H76" s="9281"/>
    </row>
    <row r="77" spans="1:16" ht="15.75" x14ac:dyDescent="0.25">
      <c r="E77" s="9282"/>
      <c r="H77" s="9282"/>
    </row>
    <row r="78" spans="1:16" ht="15.75" x14ac:dyDescent="0.25">
      <c r="E78" s="9283"/>
      <c r="H78" s="9283"/>
    </row>
    <row r="79" spans="1:16" ht="15.75" x14ac:dyDescent="0.25">
      <c r="E79" s="9284"/>
      <c r="H79" s="9284"/>
    </row>
    <row r="80" spans="1:16" ht="15.75" x14ac:dyDescent="0.25">
      <c r="E80" s="9285"/>
      <c r="H80" s="9285"/>
    </row>
    <row r="81" spans="5:13" ht="15.75" x14ac:dyDescent="0.25">
      <c r="E81" s="9286"/>
      <c r="H81" s="9286"/>
    </row>
    <row r="82" spans="5:13" ht="15.75" x14ac:dyDescent="0.25">
      <c r="E82" s="9287"/>
      <c r="H82" s="9287"/>
    </row>
    <row r="83" spans="5:13" ht="15.75" x14ac:dyDescent="0.25">
      <c r="E83" s="9288"/>
      <c r="H83" s="9288"/>
    </row>
    <row r="84" spans="5:13" ht="15.75" x14ac:dyDescent="0.25">
      <c r="E84" s="9289"/>
      <c r="H84" s="9289"/>
    </row>
    <row r="85" spans="5:13" ht="15.75" x14ac:dyDescent="0.25">
      <c r="E85" s="9290"/>
      <c r="H85" s="9290"/>
    </row>
    <row r="86" spans="5:13" ht="15.75" x14ac:dyDescent="0.25">
      <c r="E86" s="9291"/>
      <c r="H86" s="9291"/>
    </row>
    <row r="87" spans="5:13" ht="15.75" x14ac:dyDescent="0.25">
      <c r="E87" s="9292"/>
      <c r="H87" s="9292"/>
    </row>
    <row r="88" spans="5:13" ht="15.75" x14ac:dyDescent="0.25">
      <c r="E88" s="9293"/>
      <c r="H88" s="9293"/>
    </row>
    <row r="89" spans="5:13" ht="15.75" x14ac:dyDescent="0.25">
      <c r="E89" s="9294"/>
      <c r="H89" s="9294"/>
    </row>
    <row r="90" spans="5:13" ht="15.75" x14ac:dyDescent="0.25">
      <c r="E90" s="9295"/>
      <c r="H90" s="9295"/>
    </row>
    <row r="91" spans="5:13" ht="15.75" x14ac:dyDescent="0.25">
      <c r="E91" s="9296"/>
      <c r="H91" s="9296"/>
    </row>
    <row r="92" spans="5:13" ht="15.75" x14ac:dyDescent="0.25">
      <c r="E92" s="9297"/>
      <c r="H92" s="9297"/>
    </row>
    <row r="93" spans="5:13" ht="15.75" x14ac:dyDescent="0.25">
      <c r="E93" s="9298"/>
      <c r="H93" s="9298"/>
    </row>
    <row r="94" spans="5:13" ht="15.75" x14ac:dyDescent="0.25">
      <c r="E94" s="9299"/>
      <c r="H94" s="9299"/>
    </row>
    <row r="95" spans="5:13" ht="15.75" x14ac:dyDescent="0.25">
      <c r="E95" s="9300"/>
      <c r="H95" s="9300"/>
    </row>
    <row r="96" spans="5:13" ht="15.75" x14ac:dyDescent="0.25">
      <c r="E96" s="9301"/>
      <c r="H96" s="9301"/>
      <c r="M96" s="9302" t="s">
        <v>8</v>
      </c>
    </row>
    <row r="97" spans="5:14" ht="15.75" x14ac:dyDescent="0.25">
      <c r="E97" s="9303"/>
      <c r="H97" s="9303"/>
    </row>
    <row r="98" spans="5:14" ht="15.75" x14ac:dyDescent="0.25">
      <c r="E98" s="9304"/>
      <c r="H98" s="9304"/>
    </row>
    <row r="99" spans="5:14" ht="15.75" x14ac:dyDescent="0.25">
      <c r="E99" s="9305"/>
      <c r="H99" s="9305"/>
    </row>
    <row r="101" spans="5:14" x14ac:dyDescent="0.2">
      <c r="N101" s="9306"/>
    </row>
    <row r="126" spans="4:4" x14ac:dyDescent="0.2">
      <c r="D126" s="9307"/>
    </row>
  </sheetData>
  <mergeCells count="1">
    <mergeCell ref="Q27:R2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1100"/>
      <c r="B1" s="1101"/>
      <c r="C1" s="1101"/>
      <c r="D1" s="1102"/>
      <c r="E1" s="1101"/>
      <c r="F1" s="1101"/>
      <c r="G1" s="1101"/>
      <c r="H1" s="1101"/>
      <c r="I1" s="1102"/>
      <c r="J1" s="1101"/>
      <c r="K1" s="1101"/>
      <c r="L1" s="1101"/>
      <c r="M1" s="1101"/>
      <c r="N1" s="1101"/>
      <c r="O1" s="1101"/>
      <c r="P1" s="1103"/>
    </row>
    <row r="2" spans="1:16" ht="12.75" customHeight="1" x14ac:dyDescent="0.2">
      <c r="A2" s="1104" t="s">
        <v>0</v>
      </c>
      <c r="B2" s="1105"/>
      <c r="C2" s="1105"/>
      <c r="D2" s="1105"/>
      <c r="E2" s="1105"/>
      <c r="F2" s="1105"/>
      <c r="G2" s="1105"/>
      <c r="H2" s="1105"/>
      <c r="I2" s="1105"/>
      <c r="J2" s="1105"/>
      <c r="K2" s="1105"/>
      <c r="L2" s="1105"/>
      <c r="M2" s="1105"/>
      <c r="N2" s="1105"/>
      <c r="O2" s="1105"/>
      <c r="P2" s="1106"/>
    </row>
    <row r="3" spans="1:16" ht="12.75" customHeight="1" x14ac:dyDescent="0.2">
      <c r="A3" s="1107"/>
      <c r="B3" s="1108"/>
      <c r="C3" s="1108"/>
      <c r="D3" s="1108"/>
      <c r="E3" s="1108"/>
      <c r="F3" s="1108"/>
      <c r="G3" s="1108"/>
      <c r="H3" s="1108"/>
      <c r="I3" s="1108"/>
      <c r="J3" s="1108"/>
      <c r="K3" s="1108"/>
      <c r="L3" s="1108"/>
      <c r="M3" s="1108"/>
      <c r="N3" s="1108"/>
      <c r="O3" s="1108"/>
      <c r="P3" s="1109"/>
    </row>
    <row r="4" spans="1:16" ht="12.75" customHeight="1" x14ac:dyDescent="0.2">
      <c r="A4" s="1110" t="s">
        <v>32</v>
      </c>
      <c r="B4" s="1111"/>
      <c r="C4" s="1111"/>
      <c r="D4" s="1111"/>
      <c r="E4" s="1111"/>
      <c r="F4" s="1111"/>
      <c r="G4" s="1111"/>
      <c r="H4" s="1111"/>
      <c r="I4" s="1111"/>
      <c r="J4" s="1112"/>
      <c r="K4" s="1113"/>
      <c r="L4" s="1113"/>
      <c r="M4" s="1113"/>
      <c r="N4" s="1113"/>
      <c r="O4" s="1113"/>
      <c r="P4" s="1114"/>
    </row>
    <row r="5" spans="1:16" ht="12.75" customHeight="1" x14ac:dyDescent="0.2">
      <c r="A5" s="1115"/>
      <c r="B5" s="1116"/>
      <c r="C5" s="1116"/>
      <c r="D5" s="1117"/>
      <c r="E5" s="1116"/>
      <c r="F5" s="1116"/>
      <c r="G5" s="1116"/>
      <c r="H5" s="1116"/>
      <c r="I5" s="1117"/>
      <c r="J5" s="1116"/>
      <c r="K5" s="1116"/>
      <c r="L5" s="1116"/>
      <c r="M5" s="1116"/>
      <c r="N5" s="1116"/>
      <c r="O5" s="1116"/>
      <c r="P5" s="1118"/>
    </row>
    <row r="6" spans="1:16" ht="12.75" customHeight="1" x14ac:dyDescent="0.2">
      <c r="A6" s="1119" t="s">
        <v>2</v>
      </c>
      <c r="B6" s="1120"/>
      <c r="C6" s="1120"/>
      <c r="D6" s="1121"/>
      <c r="E6" s="1120"/>
      <c r="F6" s="1120"/>
      <c r="G6" s="1120"/>
      <c r="H6" s="1120"/>
      <c r="I6" s="1121"/>
      <c r="J6" s="1120"/>
      <c r="K6" s="1120"/>
      <c r="L6" s="1120"/>
      <c r="M6" s="1120"/>
      <c r="N6" s="1120"/>
      <c r="O6" s="1120"/>
      <c r="P6" s="1122"/>
    </row>
    <row r="7" spans="1:16" ht="12.75" customHeight="1" x14ac:dyDescent="0.2">
      <c r="A7" s="1123" t="s">
        <v>3</v>
      </c>
      <c r="B7" s="1124"/>
      <c r="C7" s="1124"/>
      <c r="D7" s="1125"/>
      <c r="E7" s="1124"/>
      <c r="F7" s="1124"/>
      <c r="G7" s="1124"/>
      <c r="H7" s="1124"/>
      <c r="I7" s="1125"/>
      <c r="J7" s="1124"/>
      <c r="K7" s="1124"/>
      <c r="L7" s="1124"/>
      <c r="M7" s="1124"/>
      <c r="N7" s="1124"/>
      <c r="O7" s="1124"/>
      <c r="P7" s="1126"/>
    </row>
    <row r="8" spans="1:16" ht="12.75" customHeight="1" x14ac:dyDescent="0.2">
      <c r="A8" s="1127" t="s">
        <v>4</v>
      </c>
      <c r="B8" s="1128"/>
      <c r="C8" s="1128"/>
      <c r="D8" s="1129"/>
      <c r="E8" s="1128"/>
      <c r="F8" s="1128"/>
      <c r="G8" s="1128"/>
      <c r="H8" s="1128"/>
      <c r="I8" s="1129"/>
      <c r="J8" s="1128"/>
      <c r="K8" s="1128"/>
      <c r="L8" s="1128"/>
      <c r="M8" s="1128"/>
      <c r="N8" s="1128"/>
      <c r="O8" s="1128"/>
      <c r="P8" s="1130"/>
    </row>
    <row r="9" spans="1:16" ht="12.75" customHeight="1" x14ac:dyDescent="0.2">
      <c r="A9" s="1131" t="s">
        <v>5</v>
      </c>
      <c r="B9" s="1132"/>
      <c r="C9" s="1132"/>
      <c r="D9" s="1133"/>
      <c r="E9" s="1132"/>
      <c r="F9" s="1132"/>
      <c r="G9" s="1132"/>
      <c r="H9" s="1132"/>
      <c r="I9" s="1133"/>
      <c r="J9" s="1132"/>
      <c r="K9" s="1132"/>
      <c r="L9" s="1132"/>
      <c r="M9" s="1132"/>
      <c r="N9" s="1132"/>
      <c r="O9" s="1132"/>
      <c r="P9" s="1134"/>
    </row>
    <row r="10" spans="1:16" ht="12.75" customHeight="1" x14ac:dyDescent="0.2">
      <c r="A10" s="1135" t="s">
        <v>6</v>
      </c>
      <c r="B10" s="1136"/>
      <c r="C10" s="1136"/>
      <c r="D10" s="1137"/>
      <c r="E10" s="1136"/>
      <c r="F10" s="1136"/>
      <c r="G10" s="1136"/>
      <c r="H10" s="1136"/>
      <c r="I10" s="1137"/>
      <c r="J10" s="1136"/>
      <c r="K10" s="1136"/>
      <c r="L10" s="1136"/>
      <c r="M10" s="1136"/>
      <c r="N10" s="1136"/>
      <c r="O10" s="1136"/>
      <c r="P10" s="1138"/>
    </row>
    <row r="11" spans="1:16" ht="12.75" customHeight="1" x14ac:dyDescent="0.2">
      <c r="A11" s="1139"/>
      <c r="B11" s="1140"/>
      <c r="C11" s="1140"/>
      <c r="D11" s="1141"/>
      <c r="E11" s="1140"/>
      <c r="F11" s="1140"/>
      <c r="G11" s="1142"/>
      <c r="H11" s="1140"/>
      <c r="I11" s="1141"/>
      <c r="J11" s="1140"/>
      <c r="K11" s="1140"/>
      <c r="L11" s="1140"/>
      <c r="M11" s="1140"/>
      <c r="N11" s="1140"/>
      <c r="O11" s="1140"/>
      <c r="P11" s="1143"/>
    </row>
    <row r="12" spans="1:16" ht="12.75" customHeight="1" x14ac:dyDescent="0.2">
      <c r="A12" s="1144" t="s">
        <v>33</v>
      </c>
      <c r="B12" s="1145"/>
      <c r="C12" s="1145"/>
      <c r="D12" s="1146"/>
      <c r="E12" s="1145" t="s">
        <v>8</v>
      </c>
      <c r="F12" s="1145"/>
      <c r="G12" s="1145"/>
      <c r="H12" s="1145"/>
      <c r="I12" s="1146"/>
      <c r="J12" s="1145"/>
      <c r="K12" s="1145"/>
      <c r="L12" s="1145"/>
      <c r="M12" s="1145"/>
      <c r="N12" s="1147" t="s">
        <v>34</v>
      </c>
      <c r="O12" s="1145"/>
      <c r="P12" s="1148"/>
    </row>
    <row r="13" spans="1:16" ht="12.75" customHeight="1" x14ac:dyDescent="0.2">
      <c r="A13" s="1149"/>
      <c r="B13" s="1150"/>
      <c r="C13" s="1150"/>
      <c r="D13" s="1151"/>
      <c r="E13" s="1150"/>
      <c r="F13" s="1150"/>
      <c r="G13" s="1150"/>
      <c r="H13" s="1150"/>
      <c r="I13" s="1151"/>
      <c r="J13" s="1150"/>
      <c r="K13" s="1150"/>
      <c r="L13" s="1150"/>
      <c r="M13" s="1150"/>
      <c r="N13" s="1150"/>
      <c r="O13" s="1150"/>
      <c r="P13" s="1152"/>
    </row>
    <row r="14" spans="1:16" ht="12.75" customHeight="1" x14ac:dyDescent="0.2">
      <c r="A14" s="1153" t="s">
        <v>10</v>
      </c>
      <c r="B14" s="1154"/>
      <c r="C14" s="1154"/>
      <c r="D14" s="1155"/>
      <c r="E14" s="1154"/>
      <c r="F14" s="1154"/>
      <c r="G14" s="1154"/>
      <c r="H14" s="1154"/>
      <c r="I14" s="1155"/>
      <c r="J14" s="1154"/>
      <c r="K14" s="1154"/>
      <c r="L14" s="1154"/>
      <c r="M14" s="1154"/>
      <c r="N14" s="1156"/>
      <c r="O14" s="1157"/>
      <c r="P14" s="1158"/>
    </row>
    <row r="15" spans="1:16" ht="12.75" customHeight="1" x14ac:dyDescent="0.2">
      <c r="A15" s="1159"/>
      <c r="B15" s="1160"/>
      <c r="C15" s="1160"/>
      <c r="D15" s="1161"/>
      <c r="E15" s="1160"/>
      <c r="F15" s="1160"/>
      <c r="G15" s="1160"/>
      <c r="H15" s="1160"/>
      <c r="I15" s="1161"/>
      <c r="J15" s="1160"/>
      <c r="K15" s="1160"/>
      <c r="L15" s="1160"/>
      <c r="M15" s="1160"/>
      <c r="N15" s="1162" t="s">
        <v>11</v>
      </c>
      <c r="O15" s="1163" t="s">
        <v>12</v>
      </c>
      <c r="P15" s="1164"/>
    </row>
    <row r="16" spans="1:16" ht="12.75" customHeight="1" x14ac:dyDescent="0.2">
      <c r="A16" s="1165" t="s">
        <v>13</v>
      </c>
      <c r="B16" s="1166"/>
      <c r="C16" s="1166"/>
      <c r="D16" s="1167"/>
      <c r="E16" s="1166"/>
      <c r="F16" s="1166"/>
      <c r="G16" s="1166"/>
      <c r="H16" s="1166"/>
      <c r="I16" s="1167"/>
      <c r="J16" s="1166"/>
      <c r="K16" s="1166"/>
      <c r="L16" s="1166"/>
      <c r="M16" s="1166"/>
      <c r="N16" s="1168"/>
      <c r="O16" s="1169"/>
      <c r="P16" s="1169"/>
    </row>
    <row r="17" spans="1:47" ht="12.75" customHeight="1" x14ac:dyDescent="0.2">
      <c r="A17" s="1170" t="s">
        <v>14</v>
      </c>
      <c r="B17" s="1171"/>
      <c r="C17" s="1171"/>
      <c r="D17" s="1172"/>
      <c r="E17" s="1171"/>
      <c r="F17" s="1171"/>
      <c r="G17" s="1171"/>
      <c r="H17" s="1171"/>
      <c r="I17" s="1172"/>
      <c r="J17" s="1171"/>
      <c r="K17" s="1171"/>
      <c r="L17" s="1171"/>
      <c r="M17" s="1171"/>
      <c r="N17" s="1173" t="s">
        <v>15</v>
      </c>
      <c r="O17" s="1174" t="s">
        <v>16</v>
      </c>
      <c r="P17" s="1175"/>
    </row>
    <row r="18" spans="1:47" ht="12.75" customHeight="1" x14ac:dyDescent="0.2">
      <c r="A18" s="1176"/>
      <c r="B18" s="1177"/>
      <c r="C18" s="1177"/>
      <c r="D18" s="1178"/>
      <c r="E18" s="1177"/>
      <c r="F18" s="1177"/>
      <c r="G18" s="1177"/>
      <c r="H18" s="1177"/>
      <c r="I18" s="1178"/>
      <c r="J18" s="1177"/>
      <c r="K18" s="1177"/>
      <c r="L18" s="1177"/>
      <c r="M18" s="1177"/>
      <c r="N18" s="1179"/>
      <c r="O18" s="1180"/>
      <c r="P18" s="1181" t="s">
        <v>8</v>
      </c>
    </row>
    <row r="19" spans="1:47" ht="12.75" customHeight="1" x14ac:dyDescent="0.2">
      <c r="A19" s="1182"/>
      <c r="B19" s="1183"/>
      <c r="C19" s="1183"/>
      <c r="D19" s="1184"/>
      <c r="E19" s="1183"/>
      <c r="F19" s="1183"/>
      <c r="G19" s="1183"/>
      <c r="H19" s="1183"/>
      <c r="I19" s="1184"/>
      <c r="J19" s="1183"/>
      <c r="K19" s="1185"/>
      <c r="L19" s="1183" t="s">
        <v>17</v>
      </c>
      <c r="M19" s="1183"/>
      <c r="N19" s="1186"/>
      <c r="O19" s="1187"/>
      <c r="P19" s="1188"/>
      <c r="AU19" s="1189"/>
    </row>
    <row r="20" spans="1:47" ht="12.75" customHeight="1" x14ac:dyDescent="0.2">
      <c r="A20" s="1190"/>
      <c r="B20" s="1191"/>
      <c r="C20" s="1191"/>
      <c r="D20" s="1192"/>
      <c r="E20" s="1191"/>
      <c r="F20" s="1191"/>
      <c r="G20" s="1191"/>
      <c r="H20" s="1191"/>
      <c r="I20" s="1192"/>
      <c r="J20" s="1191"/>
      <c r="K20" s="1191"/>
      <c r="L20" s="1191"/>
      <c r="M20" s="1191"/>
      <c r="N20" s="1193"/>
      <c r="O20" s="1194"/>
      <c r="P20" s="1195"/>
    </row>
    <row r="21" spans="1:47" ht="12.75" customHeight="1" x14ac:dyDescent="0.2">
      <c r="A21" s="1196"/>
      <c r="B21" s="1197"/>
      <c r="C21" s="1198"/>
      <c r="D21" s="1198"/>
      <c r="E21" s="1197"/>
      <c r="F21" s="1197"/>
      <c r="G21" s="1197"/>
      <c r="H21" s="1197" t="s">
        <v>8</v>
      </c>
      <c r="I21" s="1199"/>
      <c r="J21" s="1197"/>
      <c r="K21" s="1197"/>
      <c r="L21" s="1197"/>
      <c r="M21" s="1197"/>
      <c r="N21" s="1200"/>
      <c r="O21" s="1201"/>
      <c r="P21" s="1202"/>
    </row>
    <row r="22" spans="1:47" ht="12.75" customHeight="1" x14ac:dyDescent="0.2">
      <c r="A22" s="1203"/>
      <c r="B22" s="1204"/>
      <c r="C22" s="1204"/>
      <c r="D22" s="1205"/>
      <c r="E22" s="1204"/>
      <c r="F22" s="1204"/>
      <c r="G22" s="1204"/>
      <c r="H22" s="1204"/>
      <c r="I22" s="1205"/>
      <c r="J22" s="1204"/>
      <c r="K22" s="1204"/>
      <c r="L22" s="1204"/>
      <c r="M22" s="1204"/>
      <c r="N22" s="1204"/>
      <c r="O22" s="1204"/>
      <c r="P22" s="1206"/>
    </row>
    <row r="23" spans="1:47" ht="12.75" customHeight="1" x14ac:dyDescent="0.2">
      <c r="A23" s="1207" t="s">
        <v>18</v>
      </c>
      <c r="B23" s="1208"/>
      <c r="C23" s="1208"/>
      <c r="D23" s="1209"/>
      <c r="E23" s="1210" t="s">
        <v>19</v>
      </c>
      <c r="F23" s="1210"/>
      <c r="G23" s="1210"/>
      <c r="H23" s="1210"/>
      <c r="I23" s="1210"/>
      <c r="J23" s="1210"/>
      <c r="K23" s="1210"/>
      <c r="L23" s="1210"/>
      <c r="M23" s="1208"/>
      <c r="N23" s="1208"/>
      <c r="O23" s="1208"/>
      <c r="P23" s="1211"/>
    </row>
    <row r="24" spans="1:47" ht="15.75" x14ac:dyDescent="0.25">
      <c r="A24" s="1212"/>
      <c r="B24" s="1213"/>
      <c r="C24" s="1213"/>
      <c r="D24" s="1214"/>
      <c r="E24" s="1215" t="s">
        <v>20</v>
      </c>
      <c r="F24" s="1215"/>
      <c r="G24" s="1215"/>
      <c r="H24" s="1215"/>
      <c r="I24" s="1215"/>
      <c r="J24" s="1215"/>
      <c r="K24" s="1215"/>
      <c r="L24" s="1215"/>
      <c r="M24" s="1213"/>
      <c r="N24" s="1213"/>
      <c r="O24" s="1213"/>
      <c r="P24" s="1216"/>
    </row>
    <row r="25" spans="1:47" ht="12.75" customHeight="1" x14ac:dyDescent="0.2">
      <c r="A25" s="1217"/>
      <c r="B25" s="1218" t="s">
        <v>21</v>
      </c>
      <c r="C25" s="1219"/>
      <c r="D25" s="1219"/>
      <c r="E25" s="1219"/>
      <c r="F25" s="1219"/>
      <c r="G25" s="1219"/>
      <c r="H25" s="1219"/>
      <c r="I25" s="1219"/>
      <c r="J25" s="1219"/>
      <c r="K25" s="1219"/>
      <c r="L25" s="1219"/>
      <c r="M25" s="1219"/>
      <c r="N25" s="1219"/>
      <c r="O25" s="1220"/>
      <c r="P25" s="1221"/>
    </row>
    <row r="26" spans="1:47" ht="12.75" customHeight="1" x14ac:dyDescent="0.2">
      <c r="A26" s="1222" t="s">
        <v>22</v>
      </c>
      <c r="B26" s="1223" t="s">
        <v>23</v>
      </c>
      <c r="C26" s="1223"/>
      <c r="D26" s="1222" t="s">
        <v>24</v>
      </c>
      <c r="E26" s="1222" t="s">
        <v>25</v>
      </c>
      <c r="F26" s="1222" t="s">
        <v>22</v>
      </c>
      <c r="G26" s="1223" t="s">
        <v>23</v>
      </c>
      <c r="H26" s="1223"/>
      <c r="I26" s="1222" t="s">
        <v>24</v>
      </c>
      <c r="J26" s="1222" t="s">
        <v>25</v>
      </c>
      <c r="K26" s="1222" t="s">
        <v>22</v>
      </c>
      <c r="L26" s="1223" t="s">
        <v>23</v>
      </c>
      <c r="M26" s="1223"/>
      <c r="N26" s="1224" t="s">
        <v>24</v>
      </c>
      <c r="O26" s="1222" t="s">
        <v>25</v>
      </c>
      <c r="P26" s="1225"/>
    </row>
    <row r="27" spans="1:47" ht="12.75" customHeight="1" x14ac:dyDescent="0.2">
      <c r="A27" s="1226"/>
      <c r="B27" s="1227" t="s">
        <v>26</v>
      </c>
      <c r="C27" s="1227" t="s">
        <v>2</v>
      </c>
      <c r="D27" s="1226"/>
      <c r="E27" s="1226"/>
      <c r="F27" s="1226"/>
      <c r="G27" s="1227" t="s">
        <v>26</v>
      </c>
      <c r="H27" s="1227" t="s">
        <v>2</v>
      </c>
      <c r="I27" s="1226"/>
      <c r="J27" s="1226"/>
      <c r="K27" s="1226"/>
      <c r="L27" s="1227" t="s">
        <v>26</v>
      </c>
      <c r="M27" s="1227" t="s">
        <v>2</v>
      </c>
      <c r="N27" s="1228"/>
      <c r="O27" s="1226"/>
      <c r="P27" s="1229"/>
      <c r="Q27" s="37" t="s">
        <v>166</v>
      </c>
      <c r="R27" s="38"/>
      <c r="S27" t="s">
        <v>167</v>
      </c>
    </row>
    <row r="28" spans="1:47" ht="12.75" customHeight="1" x14ac:dyDescent="0.2">
      <c r="A28" s="1230">
        <v>1</v>
      </c>
      <c r="B28" s="1231">
        <v>0</v>
      </c>
      <c r="C28" s="1232">
        <v>0.15</v>
      </c>
      <c r="D28" s="1233">
        <v>16000</v>
      </c>
      <c r="E28" s="1234">
        <f t="shared" ref="E28:E59" si="0">D28*(100-2.62)/100</f>
        <v>15580.8</v>
      </c>
      <c r="F28" s="1235">
        <v>33</v>
      </c>
      <c r="G28" s="1236">
        <v>8</v>
      </c>
      <c r="H28" s="1236">
        <v>8.15</v>
      </c>
      <c r="I28" s="1233">
        <v>16000</v>
      </c>
      <c r="J28" s="1234">
        <f t="shared" ref="J28:J59" si="1">I28*(100-2.62)/100</f>
        <v>15580.8</v>
      </c>
      <c r="K28" s="1235">
        <v>65</v>
      </c>
      <c r="L28" s="1236">
        <v>16</v>
      </c>
      <c r="M28" s="1236">
        <v>16.149999999999999</v>
      </c>
      <c r="N28" s="1233">
        <v>16000</v>
      </c>
      <c r="O28" s="1234">
        <f t="shared" ref="O28:O59" si="2">N28*(100-2.62)/100</f>
        <v>15580.8</v>
      </c>
      <c r="P28" s="1237"/>
      <c r="Q28" s="9764">
        <v>0</v>
      </c>
      <c r="R28" s="10692">
        <v>0.15</v>
      </c>
      <c r="S28" s="12">
        <f>AVERAGE(D28:D31)</f>
        <v>16000</v>
      </c>
    </row>
    <row r="29" spans="1:47" ht="12.75" customHeight="1" x14ac:dyDescent="0.2">
      <c r="A29" s="1238">
        <v>2</v>
      </c>
      <c r="B29" s="1238">
        <v>0.15</v>
      </c>
      <c r="C29" s="1239">
        <v>0.3</v>
      </c>
      <c r="D29" s="1240">
        <v>16000</v>
      </c>
      <c r="E29" s="1241">
        <f t="shared" si="0"/>
        <v>15580.8</v>
      </c>
      <c r="F29" s="1242">
        <v>34</v>
      </c>
      <c r="G29" s="1243">
        <v>8.15</v>
      </c>
      <c r="H29" s="1243">
        <v>8.3000000000000007</v>
      </c>
      <c r="I29" s="1240">
        <v>16000</v>
      </c>
      <c r="J29" s="1241">
        <f t="shared" si="1"/>
        <v>15580.8</v>
      </c>
      <c r="K29" s="1242">
        <v>66</v>
      </c>
      <c r="L29" s="1243">
        <v>16.149999999999999</v>
      </c>
      <c r="M29" s="1243">
        <v>16.3</v>
      </c>
      <c r="N29" s="1240">
        <v>16000</v>
      </c>
      <c r="O29" s="1241">
        <f t="shared" si="2"/>
        <v>15580.8</v>
      </c>
      <c r="P29" s="1244"/>
      <c r="Q29" s="10696">
        <v>1</v>
      </c>
      <c r="R29" s="10692">
        <v>1.1499999999999999</v>
      </c>
      <c r="S29" s="12">
        <f>AVERAGE(D32:D35)</f>
        <v>16000</v>
      </c>
    </row>
    <row r="30" spans="1:47" ht="12.75" customHeight="1" x14ac:dyDescent="0.2">
      <c r="A30" s="1245">
        <v>3</v>
      </c>
      <c r="B30" s="1246">
        <v>0.3</v>
      </c>
      <c r="C30" s="1247">
        <v>0.45</v>
      </c>
      <c r="D30" s="1248">
        <v>16000</v>
      </c>
      <c r="E30" s="1249">
        <f t="shared" si="0"/>
        <v>15580.8</v>
      </c>
      <c r="F30" s="1250">
        <v>35</v>
      </c>
      <c r="G30" s="1251">
        <v>8.3000000000000007</v>
      </c>
      <c r="H30" s="1251">
        <v>8.4499999999999993</v>
      </c>
      <c r="I30" s="1248">
        <v>16000</v>
      </c>
      <c r="J30" s="1249">
        <f t="shared" si="1"/>
        <v>15580.8</v>
      </c>
      <c r="K30" s="1250">
        <v>67</v>
      </c>
      <c r="L30" s="1251">
        <v>16.3</v>
      </c>
      <c r="M30" s="1251">
        <v>16.45</v>
      </c>
      <c r="N30" s="1248">
        <v>16000</v>
      </c>
      <c r="O30" s="1249">
        <f t="shared" si="2"/>
        <v>15580.8</v>
      </c>
      <c r="P30" s="1252"/>
      <c r="Q30" s="10630">
        <v>2</v>
      </c>
      <c r="R30" s="10692">
        <v>2.15</v>
      </c>
      <c r="S30" s="12">
        <f>AVERAGE(D36:D39)</f>
        <v>16000</v>
      </c>
      <c r="V30" s="1253"/>
    </row>
    <row r="31" spans="1:47" ht="12.75" customHeight="1" x14ac:dyDescent="0.2">
      <c r="A31" s="1254">
        <v>4</v>
      </c>
      <c r="B31" s="1254">
        <v>0.45</v>
      </c>
      <c r="C31" s="1255">
        <v>1</v>
      </c>
      <c r="D31" s="1256">
        <v>16000</v>
      </c>
      <c r="E31" s="1257">
        <f t="shared" si="0"/>
        <v>15580.8</v>
      </c>
      <c r="F31" s="1258">
        <v>36</v>
      </c>
      <c r="G31" s="1255">
        <v>8.4499999999999993</v>
      </c>
      <c r="H31" s="1255">
        <v>9</v>
      </c>
      <c r="I31" s="1256">
        <v>16000</v>
      </c>
      <c r="J31" s="1257">
        <f t="shared" si="1"/>
        <v>15580.8</v>
      </c>
      <c r="K31" s="1258">
        <v>68</v>
      </c>
      <c r="L31" s="1255">
        <v>16.45</v>
      </c>
      <c r="M31" s="1255">
        <v>17</v>
      </c>
      <c r="N31" s="1256">
        <v>16000</v>
      </c>
      <c r="O31" s="1257">
        <f t="shared" si="2"/>
        <v>15580.8</v>
      </c>
      <c r="P31" s="1259"/>
      <c r="Q31" s="10630">
        <v>3</v>
      </c>
      <c r="R31" s="10631">
        <v>3.15</v>
      </c>
      <c r="S31" s="12">
        <f>AVERAGE(D40:D43)</f>
        <v>16000</v>
      </c>
    </row>
    <row r="32" spans="1:47" ht="12.75" customHeight="1" x14ac:dyDescent="0.2">
      <c r="A32" s="1260">
        <v>5</v>
      </c>
      <c r="B32" s="1261">
        <v>1</v>
      </c>
      <c r="C32" s="1262">
        <v>1.1499999999999999</v>
      </c>
      <c r="D32" s="1263">
        <v>16000</v>
      </c>
      <c r="E32" s="1264">
        <f t="shared" si="0"/>
        <v>15580.8</v>
      </c>
      <c r="F32" s="1265">
        <v>37</v>
      </c>
      <c r="G32" s="1261">
        <v>9</v>
      </c>
      <c r="H32" s="1261">
        <v>9.15</v>
      </c>
      <c r="I32" s="1263">
        <v>16000</v>
      </c>
      <c r="J32" s="1264">
        <f t="shared" si="1"/>
        <v>15580.8</v>
      </c>
      <c r="K32" s="1265">
        <v>69</v>
      </c>
      <c r="L32" s="1261">
        <v>17</v>
      </c>
      <c r="M32" s="1261">
        <v>17.149999999999999</v>
      </c>
      <c r="N32" s="1263">
        <v>16000</v>
      </c>
      <c r="O32" s="1264">
        <f t="shared" si="2"/>
        <v>15580.8</v>
      </c>
      <c r="P32" s="1266"/>
      <c r="Q32" s="10630">
        <v>4</v>
      </c>
      <c r="R32" s="10631">
        <v>4.1500000000000004</v>
      </c>
      <c r="S32" s="12">
        <f>AVERAGE(D44:D47)</f>
        <v>16000</v>
      </c>
      <c r="AQ32" s="1263"/>
    </row>
    <row r="33" spans="1:19" ht="12.75" customHeight="1" x14ac:dyDescent="0.2">
      <c r="A33" s="1267">
        <v>6</v>
      </c>
      <c r="B33" s="1268">
        <v>1.1499999999999999</v>
      </c>
      <c r="C33" s="1269">
        <v>1.3</v>
      </c>
      <c r="D33" s="1270">
        <v>16000</v>
      </c>
      <c r="E33" s="1271">
        <f t="shared" si="0"/>
        <v>15580.8</v>
      </c>
      <c r="F33" s="1272">
        <v>38</v>
      </c>
      <c r="G33" s="1269">
        <v>9.15</v>
      </c>
      <c r="H33" s="1269">
        <v>9.3000000000000007</v>
      </c>
      <c r="I33" s="1270">
        <v>16000</v>
      </c>
      <c r="J33" s="1271">
        <f t="shared" si="1"/>
        <v>15580.8</v>
      </c>
      <c r="K33" s="1272">
        <v>70</v>
      </c>
      <c r="L33" s="1269">
        <v>17.149999999999999</v>
      </c>
      <c r="M33" s="1269">
        <v>17.3</v>
      </c>
      <c r="N33" s="1270">
        <v>16000</v>
      </c>
      <c r="O33" s="1271">
        <f t="shared" si="2"/>
        <v>15580.8</v>
      </c>
      <c r="P33" s="1273"/>
      <c r="Q33" s="10696">
        <v>5</v>
      </c>
      <c r="R33" s="10631">
        <v>5.15</v>
      </c>
      <c r="S33" s="12">
        <f>AVERAGE(D48:D51)</f>
        <v>16000</v>
      </c>
    </row>
    <row r="34" spans="1:19" x14ac:dyDescent="0.2">
      <c r="A34" s="1274">
        <v>7</v>
      </c>
      <c r="B34" s="1275">
        <v>1.3</v>
      </c>
      <c r="C34" s="1276">
        <v>1.45</v>
      </c>
      <c r="D34" s="1277">
        <v>16000</v>
      </c>
      <c r="E34" s="1278">
        <f t="shared" si="0"/>
        <v>15580.8</v>
      </c>
      <c r="F34" s="1279">
        <v>39</v>
      </c>
      <c r="G34" s="1280">
        <v>9.3000000000000007</v>
      </c>
      <c r="H34" s="1280">
        <v>9.4499999999999993</v>
      </c>
      <c r="I34" s="1277">
        <v>16000</v>
      </c>
      <c r="J34" s="1278">
        <f t="shared" si="1"/>
        <v>15580.8</v>
      </c>
      <c r="K34" s="1279">
        <v>71</v>
      </c>
      <c r="L34" s="1280">
        <v>17.3</v>
      </c>
      <c r="M34" s="1280">
        <v>17.45</v>
      </c>
      <c r="N34" s="1277">
        <v>16000</v>
      </c>
      <c r="O34" s="1278">
        <f t="shared" si="2"/>
        <v>15580.8</v>
      </c>
      <c r="P34" s="1281"/>
      <c r="Q34" s="10696">
        <v>6</v>
      </c>
      <c r="R34" s="10631">
        <v>6.15</v>
      </c>
      <c r="S34" s="12">
        <f>AVERAGE(D52:D55)</f>
        <v>16000</v>
      </c>
    </row>
    <row r="35" spans="1:19" x14ac:dyDescent="0.2">
      <c r="A35" s="1282">
        <v>8</v>
      </c>
      <c r="B35" s="1282">
        <v>1.45</v>
      </c>
      <c r="C35" s="1283">
        <v>2</v>
      </c>
      <c r="D35" s="1284">
        <v>16000</v>
      </c>
      <c r="E35" s="1285">
        <f t="shared" si="0"/>
        <v>15580.8</v>
      </c>
      <c r="F35" s="1286">
        <v>40</v>
      </c>
      <c r="G35" s="1283">
        <v>9.4499999999999993</v>
      </c>
      <c r="H35" s="1283">
        <v>10</v>
      </c>
      <c r="I35" s="1284">
        <v>16000</v>
      </c>
      <c r="J35" s="1285">
        <f t="shared" si="1"/>
        <v>15580.8</v>
      </c>
      <c r="K35" s="1286">
        <v>72</v>
      </c>
      <c r="L35" s="1287">
        <v>17.45</v>
      </c>
      <c r="M35" s="1283">
        <v>18</v>
      </c>
      <c r="N35" s="1284">
        <v>16000</v>
      </c>
      <c r="O35" s="1285">
        <f t="shared" si="2"/>
        <v>15580.8</v>
      </c>
      <c r="P35" s="1288"/>
      <c r="Q35" s="10696">
        <v>7</v>
      </c>
      <c r="R35" s="10631">
        <v>7.15</v>
      </c>
      <c r="S35" s="12">
        <f>AVERAGE(D56:D59)</f>
        <v>16000</v>
      </c>
    </row>
    <row r="36" spans="1:19" x14ac:dyDescent="0.2">
      <c r="A36" s="1289">
        <v>9</v>
      </c>
      <c r="B36" s="1290">
        <v>2</v>
      </c>
      <c r="C36" s="1291">
        <v>2.15</v>
      </c>
      <c r="D36" s="1292">
        <v>16000</v>
      </c>
      <c r="E36" s="1293">
        <f t="shared" si="0"/>
        <v>15580.8</v>
      </c>
      <c r="F36" s="1294">
        <v>41</v>
      </c>
      <c r="G36" s="1295">
        <v>10</v>
      </c>
      <c r="H36" s="1296">
        <v>10.15</v>
      </c>
      <c r="I36" s="1292">
        <v>16000</v>
      </c>
      <c r="J36" s="1293">
        <f t="shared" si="1"/>
        <v>15580.8</v>
      </c>
      <c r="K36" s="1294">
        <v>73</v>
      </c>
      <c r="L36" s="1296">
        <v>18</v>
      </c>
      <c r="M36" s="1295">
        <v>18.149999999999999</v>
      </c>
      <c r="N36" s="1292">
        <v>16000</v>
      </c>
      <c r="O36" s="1293">
        <f t="shared" si="2"/>
        <v>15580.8</v>
      </c>
      <c r="P36" s="1297"/>
      <c r="Q36" s="10696">
        <v>8</v>
      </c>
      <c r="R36" s="10696">
        <v>8.15</v>
      </c>
      <c r="S36" s="12">
        <f>AVERAGE(I28:I31)</f>
        <v>16000</v>
      </c>
    </row>
    <row r="37" spans="1:19" x14ac:dyDescent="0.2">
      <c r="A37" s="1298">
        <v>10</v>
      </c>
      <c r="B37" s="1298">
        <v>2.15</v>
      </c>
      <c r="C37" s="1299">
        <v>2.2999999999999998</v>
      </c>
      <c r="D37" s="1300">
        <v>16000</v>
      </c>
      <c r="E37" s="1301">
        <f t="shared" si="0"/>
        <v>15580.8</v>
      </c>
      <c r="F37" s="1302">
        <v>42</v>
      </c>
      <c r="G37" s="1299">
        <v>10.15</v>
      </c>
      <c r="H37" s="1303">
        <v>10.3</v>
      </c>
      <c r="I37" s="1300">
        <v>16000</v>
      </c>
      <c r="J37" s="1301">
        <f t="shared" si="1"/>
        <v>15580.8</v>
      </c>
      <c r="K37" s="1302">
        <v>74</v>
      </c>
      <c r="L37" s="1303">
        <v>18.149999999999999</v>
      </c>
      <c r="M37" s="1299">
        <v>18.3</v>
      </c>
      <c r="N37" s="1300">
        <v>16000</v>
      </c>
      <c r="O37" s="1301">
        <f t="shared" si="2"/>
        <v>15580.8</v>
      </c>
      <c r="P37" s="1304"/>
      <c r="Q37" s="10696">
        <v>9</v>
      </c>
      <c r="R37" s="10696">
        <v>9.15</v>
      </c>
      <c r="S37" s="12">
        <f>AVERAGE(I32:I35)</f>
        <v>16000</v>
      </c>
    </row>
    <row r="38" spans="1:19" x14ac:dyDescent="0.2">
      <c r="A38" s="1305">
        <v>11</v>
      </c>
      <c r="B38" s="1306">
        <v>2.2999999999999998</v>
      </c>
      <c r="C38" s="1307">
        <v>2.4500000000000002</v>
      </c>
      <c r="D38" s="1308">
        <v>16000</v>
      </c>
      <c r="E38" s="1309">
        <f t="shared" si="0"/>
        <v>15580.8</v>
      </c>
      <c r="F38" s="1310">
        <v>43</v>
      </c>
      <c r="G38" s="1311">
        <v>10.3</v>
      </c>
      <c r="H38" s="1312">
        <v>10.45</v>
      </c>
      <c r="I38" s="1308">
        <v>16000</v>
      </c>
      <c r="J38" s="1309">
        <f t="shared" si="1"/>
        <v>15580.8</v>
      </c>
      <c r="K38" s="1310">
        <v>75</v>
      </c>
      <c r="L38" s="1312">
        <v>18.3</v>
      </c>
      <c r="M38" s="1311">
        <v>18.45</v>
      </c>
      <c r="N38" s="1308">
        <v>16000</v>
      </c>
      <c r="O38" s="1309">
        <f t="shared" si="2"/>
        <v>15580.8</v>
      </c>
      <c r="P38" s="1313"/>
      <c r="Q38" s="10696">
        <v>10</v>
      </c>
      <c r="R38" s="10693">
        <v>10.15</v>
      </c>
      <c r="S38" s="12">
        <f>AVERAGE(I36:I39)</f>
        <v>16000</v>
      </c>
    </row>
    <row r="39" spans="1:19" x14ac:dyDescent="0.2">
      <c r="A39" s="1314">
        <v>12</v>
      </c>
      <c r="B39" s="1314">
        <v>2.4500000000000002</v>
      </c>
      <c r="C39" s="1315">
        <v>3</v>
      </c>
      <c r="D39" s="1316">
        <v>16000</v>
      </c>
      <c r="E39" s="1317">
        <f t="shared" si="0"/>
        <v>15580.8</v>
      </c>
      <c r="F39" s="1318">
        <v>44</v>
      </c>
      <c r="G39" s="1315">
        <v>10.45</v>
      </c>
      <c r="H39" s="1319">
        <v>11</v>
      </c>
      <c r="I39" s="1316">
        <v>16000</v>
      </c>
      <c r="J39" s="1317">
        <f t="shared" si="1"/>
        <v>15580.8</v>
      </c>
      <c r="K39" s="1318">
        <v>76</v>
      </c>
      <c r="L39" s="1319">
        <v>18.45</v>
      </c>
      <c r="M39" s="1315">
        <v>19</v>
      </c>
      <c r="N39" s="1316">
        <v>16000</v>
      </c>
      <c r="O39" s="1317">
        <f t="shared" si="2"/>
        <v>15580.8</v>
      </c>
      <c r="P39" s="1320"/>
      <c r="Q39" s="10696">
        <v>11</v>
      </c>
      <c r="R39" s="10693">
        <v>11.15</v>
      </c>
      <c r="S39" s="12">
        <f>AVERAGE(I40:I43)</f>
        <v>16000</v>
      </c>
    </row>
    <row r="40" spans="1:19" x14ac:dyDescent="0.2">
      <c r="A40" s="1321">
        <v>13</v>
      </c>
      <c r="B40" s="1322">
        <v>3</v>
      </c>
      <c r="C40" s="1323">
        <v>3.15</v>
      </c>
      <c r="D40" s="1324">
        <v>16000</v>
      </c>
      <c r="E40" s="1325">
        <f t="shared" si="0"/>
        <v>15580.8</v>
      </c>
      <c r="F40" s="1326">
        <v>45</v>
      </c>
      <c r="G40" s="1327">
        <v>11</v>
      </c>
      <c r="H40" s="1328">
        <v>11.15</v>
      </c>
      <c r="I40" s="1324">
        <v>16000</v>
      </c>
      <c r="J40" s="1325">
        <f t="shared" si="1"/>
        <v>15580.8</v>
      </c>
      <c r="K40" s="1326">
        <v>77</v>
      </c>
      <c r="L40" s="1328">
        <v>19</v>
      </c>
      <c r="M40" s="1327">
        <v>19.149999999999999</v>
      </c>
      <c r="N40" s="1324">
        <v>16000</v>
      </c>
      <c r="O40" s="1325">
        <f t="shared" si="2"/>
        <v>15580.8</v>
      </c>
      <c r="P40" s="1329"/>
      <c r="Q40" s="10696">
        <v>12</v>
      </c>
      <c r="R40" s="10693">
        <v>12.15</v>
      </c>
      <c r="S40" s="12">
        <f>AVERAGE(I44:I47)</f>
        <v>16000</v>
      </c>
    </row>
    <row r="41" spans="1:19" x14ac:dyDescent="0.2">
      <c r="A41" s="1330">
        <v>14</v>
      </c>
      <c r="B41" s="1330">
        <v>3.15</v>
      </c>
      <c r="C41" s="1331">
        <v>3.3</v>
      </c>
      <c r="D41" s="1332">
        <v>16000</v>
      </c>
      <c r="E41" s="1333">
        <f t="shared" si="0"/>
        <v>15580.8</v>
      </c>
      <c r="F41" s="1334">
        <v>46</v>
      </c>
      <c r="G41" s="1335">
        <v>11.15</v>
      </c>
      <c r="H41" s="1331">
        <v>11.3</v>
      </c>
      <c r="I41" s="1332">
        <v>16000</v>
      </c>
      <c r="J41" s="1333">
        <f t="shared" si="1"/>
        <v>15580.8</v>
      </c>
      <c r="K41" s="1334">
        <v>78</v>
      </c>
      <c r="L41" s="1331">
        <v>19.149999999999999</v>
      </c>
      <c r="M41" s="1335">
        <v>19.3</v>
      </c>
      <c r="N41" s="1332">
        <v>16000</v>
      </c>
      <c r="O41" s="1333">
        <f t="shared" si="2"/>
        <v>15580.8</v>
      </c>
      <c r="P41" s="1336"/>
      <c r="Q41" s="10696">
        <v>13</v>
      </c>
      <c r="R41" s="10693">
        <v>13.15</v>
      </c>
      <c r="S41" s="12">
        <f>AVERAGE(I48:I51)</f>
        <v>16000</v>
      </c>
    </row>
    <row r="42" spans="1:19" x14ac:dyDescent="0.2">
      <c r="A42" s="1337">
        <v>15</v>
      </c>
      <c r="B42" s="1338">
        <v>3.3</v>
      </c>
      <c r="C42" s="1339">
        <v>3.45</v>
      </c>
      <c r="D42" s="1340">
        <v>16000</v>
      </c>
      <c r="E42" s="1341">
        <f t="shared" si="0"/>
        <v>15580.8</v>
      </c>
      <c r="F42" s="1342">
        <v>47</v>
      </c>
      <c r="G42" s="1343">
        <v>11.3</v>
      </c>
      <c r="H42" s="1344">
        <v>11.45</v>
      </c>
      <c r="I42" s="1340">
        <v>16000</v>
      </c>
      <c r="J42" s="1341">
        <f t="shared" si="1"/>
        <v>15580.8</v>
      </c>
      <c r="K42" s="1342">
        <v>79</v>
      </c>
      <c r="L42" s="1344">
        <v>19.3</v>
      </c>
      <c r="M42" s="1343">
        <v>19.45</v>
      </c>
      <c r="N42" s="1340">
        <v>16000</v>
      </c>
      <c r="O42" s="1341">
        <f t="shared" si="2"/>
        <v>15580.8</v>
      </c>
      <c r="P42" s="1345"/>
      <c r="Q42" s="10696">
        <v>14</v>
      </c>
      <c r="R42" s="10693">
        <v>14.15</v>
      </c>
      <c r="S42" s="12">
        <f>AVERAGE(I52:I55)</f>
        <v>16000</v>
      </c>
    </row>
    <row r="43" spans="1:19" x14ac:dyDescent="0.2">
      <c r="A43" s="1346">
        <v>16</v>
      </c>
      <c r="B43" s="1346">
        <v>3.45</v>
      </c>
      <c r="C43" s="1347">
        <v>4</v>
      </c>
      <c r="D43" s="1348">
        <v>16000</v>
      </c>
      <c r="E43" s="1349">
        <f t="shared" si="0"/>
        <v>15580.8</v>
      </c>
      <c r="F43" s="1350">
        <v>48</v>
      </c>
      <c r="G43" s="1351">
        <v>11.45</v>
      </c>
      <c r="H43" s="1347">
        <v>12</v>
      </c>
      <c r="I43" s="1348">
        <v>16000</v>
      </c>
      <c r="J43" s="1349">
        <f t="shared" si="1"/>
        <v>15580.8</v>
      </c>
      <c r="K43" s="1350">
        <v>80</v>
      </c>
      <c r="L43" s="1347">
        <v>19.45</v>
      </c>
      <c r="M43" s="1347">
        <v>20</v>
      </c>
      <c r="N43" s="1348">
        <v>16000</v>
      </c>
      <c r="O43" s="1349">
        <f t="shared" si="2"/>
        <v>15580.8</v>
      </c>
      <c r="P43" s="1352"/>
      <c r="Q43" s="10696">
        <v>15</v>
      </c>
      <c r="R43" s="10696">
        <v>15.15</v>
      </c>
      <c r="S43" s="12">
        <f>AVERAGE(I56:I59)</f>
        <v>16000</v>
      </c>
    </row>
    <row r="44" spans="1:19" x14ac:dyDescent="0.2">
      <c r="A44" s="1353">
        <v>17</v>
      </c>
      <c r="B44" s="1354">
        <v>4</v>
      </c>
      <c r="C44" s="1355">
        <v>4.1500000000000004</v>
      </c>
      <c r="D44" s="1356">
        <v>16000</v>
      </c>
      <c r="E44" s="1357">
        <f t="shared" si="0"/>
        <v>15580.8</v>
      </c>
      <c r="F44" s="1358">
        <v>49</v>
      </c>
      <c r="G44" s="1359">
        <v>12</v>
      </c>
      <c r="H44" s="1360">
        <v>12.15</v>
      </c>
      <c r="I44" s="1356">
        <v>16000</v>
      </c>
      <c r="J44" s="1357">
        <f t="shared" si="1"/>
        <v>15580.8</v>
      </c>
      <c r="K44" s="1358">
        <v>81</v>
      </c>
      <c r="L44" s="1360">
        <v>20</v>
      </c>
      <c r="M44" s="1359">
        <v>20.149999999999999</v>
      </c>
      <c r="N44" s="1356">
        <v>16000</v>
      </c>
      <c r="O44" s="1357">
        <f t="shared" si="2"/>
        <v>15580.8</v>
      </c>
      <c r="P44" s="1361"/>
      <c r="Q44" s="10696">
        <v>16</v>
      </c>
      <c r="R44" s="10696">
        <v>16.149999999999999</v>
      </c>
      <c r="S44" s="12">
        <f>AVERAGE(N28:N31)</f>
        <v>16000</v>
      </c>
    </row>
    <row r="45" spans="1:19" x14ac:dyDescent="0.2">
      <c r="A45" s="1362">
        <v>18</v>
      </c>
      <c r="B45" s="1362">
        <v>4.1500000000000004</v>
      </c>
      <c r="C45" s="1363">
        <v>4.3</v>
      </c>
      <c r="D45" s="1364">
        <v>16000</v>
      </c>
      <c r="E45" s="1365">
        <f t="shared" si="0"/>
        <v>15580.8</v>
      </c>
      <c r="F45" s="1366">
        <v>50</v>
      </c>
      <c r="G45" s="1367">
        <v>12.15</v>
      </c>
      <c r="H45" s="1363">
        <v>12.3</v>
      </c>
      <c r="I45" s="1364">
        <v>16000</v>
      </c>
      <c r="J45" s="1365">
        <f t="shared" si="1"/>
        <v>15580.8</v>
      </c>
      <c r="K45" s="1366">
        <v>82</v>
      </c>
      <c r="L45" s="1363">
        <v>20.149999999999999</v>
      </c>
      <c r="M45" s="1367">
        <v>20.3</v>
      </c>
      <c r="N45" s="1364">
        <v>16000</v>
      </c>
      <c r="O45" s="1365">
        <f t="shared" si="2"/>
        <v>15580.8</v>
      </c>
      <c r="P45" s="1368"/>
      <c r="Q45" s="10696">
        <v>17</v>
      </c>
      <c r="R45" s="10696">
        <v>17.149999999999999</v>
      </c>
      <c r="S45" s="12">
        <f>AVERAGE(N32:N35)</f>
        <v>16000</v>
      </c>
    </row>
    <row r="46" spans="1:19" x14ac:dyDescent="0.2">
      <c r="A46" s="1369">
        <v>19</v>
      </c>
      <c r="B46" s="1370">
        <v>4.3</v>
      </c>
      <c r="C46" s="1371">
        <v>4.45</v>
      </c>
      <c r="D46" s="1372">
        <v>16000</v>
      </c>
      <c r="E46" s="1373">
        <f t="shared" si="0"/>
        <v>15580.8</v>
      </c>
      <c r="F46" s="1374">
        <v>51</v>
      </c>
      <c r="G46" s="1375">
        <v>12.3</v>
      </c>
      <c r="H46" s="1376">
        <v>12.45</v>
      </c>
      <c r="I46" s="1372">
        <v>16000</v>
      </c>
      <c r="J46" s="1373">
        <f t="shared" si="1"/>
        <v>15580.8</v>
      </c>
      <c r="K46" s="1374">
        <v>83</v>
      </c>
      <c r="L46" s="1376">
        <v>20.3</v>
      </c>
      <c r="M46" s="1375">
        <v>20.45</v>
      </c>
      <c r="N46" s="1372">
        <v>16000</v>
      </c>
      <c r="O46" s="1373">
        <f t="shared" si="2"/>
        <v>15580.8</v>
      </c>
      <c r="P46" s="1377"/>
      <c r="Q46" s="10693">
        <v>18</v>
      </c>
      <c r="R46" s="10696">
        <v>18.149999999999999</v>
      </c>
      <c r="S46" s="12">
        <f>AVERAGE(N36:N39)</f>
        <v>16000</v>
      </c>
    </row>
    <row r="47" spans="1:19" x14ac:dyDescent="0.2">
      <c r="A47" s="1378">
        <v>20</v>
      </c>
      <c r="B47" s="1378">
        <v>4.45</v>
      </c>
      <c r="C47" s="1379">
        <v>5</v>
      </c>
      <c r="D47" s="1380">
        <v>16000</v>
      </c>
      <c r="E47" s="1381">
        <f t="shared" si="0"/>
        <v>15580.8</v>
      </c>
      <c r="F47" s="1382">
        <v>52</v>
      </c>
      <c r="G47" s="1383">
        <v>12.45</v>
      </c>
      <c r="H47" s="1379">
        <v>13</v>
      </c>
      <c r="I47" s="1380">
        <v>16000</v>
      </c>
      <c r="J47" s="1381">
        <f t="shared" si="1"/>
        <v>15580.8</v>
      </c>
      <c r="K47" s="1382">
        <v>84</v>
      </c>
      <c r="L47" s="1379">
        <v>20.45</v>
      </c>
      <c r="M47" s="1383">
        <v>21</v>
      </c>
      <c r="N47" s="1380">
        <v>16000</v>
      </c>
      <c r="O47" s="1381">
        <f t="shared" si="2"/>
        <v>15580.8</v>
      </c>
      <c r="P47" s="1384"/>
      <c r="Q47" s="10693">
        <v>19</v>
      </c>
      <c r="R47" s="10696">
        <v>19.149999999999999</v>
      </c>
      <c r="S47" s="12">
        <f>AVERAGE(N40:N43)</f>
        <v>16000</v>
      </c>
    </row>
    <row r="48" spans="1:19" x14ac:dyDescent="0.2">
      <c r="A48" s="1385">
        <v>21</v>
      </c>
      <c r="B48" s="1386">
        <v>5</v>
      </c>
      <c r="C48" s="1387">
        <v>5.15</v>
      </c>
      <c r="D48" s="1388">
        <v>16000</v>
      </c>
      <c r="E48" s="1389">
        <f t="shared" si="0"/>
        <v>15580.8</v>
      </c>
      <c r="F48" s="1390">
        <v>53</v>
      </c>
      <c r="G48" s="1386">
        <v>13</v>
      </c>
      <c r="H48" s="1391">
        <v>13.15</v>
      </c>
      <c r="I48" s="1388">
        <v>16000</v>
      </c>
      <c r="J48" s="1389">
        <f t="shared" si="1"/>
        <v>15580.8</v>
      </c>
      <c r="K48" s="1390">
        <v>85</v>
      </c>
      <c r="L48" s="1391">
        <v>21</v>
      </c>
      <c r="M48" s="1386">
        <v>21.15</v>
      </c>
      <c r="N48" s="1388">
        <v>16000</v>
      </c>
      <c r="O48" s="1389">
        <f t="shared" si="2"/>
        <v>15580.8</v>
      </c>
      <c r="P48" s="1392"/>
      <c r="Q48" s="10693">
        <v>20</v>
      </c>
      <c r="R48" s="10696">
        <v>20.149999999999999</v>
      </c>
      <c r="S48" s="12">
        <f>AVERAGE(N44:N47)</f>
        <v>16000</v>
      </c>
    </row>
    <row r="49" spans="1:19" x14ac:dyDescent="0.2">
      <c r="A49" s="1393">
        <v>22</v>
      </c>
      <c r="B49" s="1394">
        <v>5.15</v>
      </c>
      <c r="C49" s="1395">
        <v>5.3</v>
      </c>
      <c r="D49" s="1396">
        <v>16000</v>
      </c>
      <c r="E49" s="1397">
        <f t="shared" si="0"/>
        <v>15580.8</v>
      </c>
      <c r="F49" s="1398">
        <v>54</v>
      </c>
      <c r="G49" s="1399">
        <v>13.15</v>
      </c>
      <c r="H49" s="1395">
        <v>13.3</v>
      </c>
      <c r="I49" s="1396">
        <v>16000</v>
      </c>
      <c r="J49" s="1397">
        <f t="shared" si="1"/>
        <v>15580.8</v>
      </c>
      <c r="K49" s="1398">
        <v>86</v>
      </c>
      <c r="L49" s="1395">
        <v>21.15</v>
      </c>
      <c r="M49" s="1399">
        <v>21.3</v>
      </c>
      <c r="N49" s="1396">
        <v>16000</v>
      </c>
      <c r="O49" s="1397">
        <f t="shared" si="2"/>
        <v>15580.8</v>
      </c>
      <c r="P49" s="1400"/>
      <c r="Q49" s="10693">
        <v>21</v>
      </c>
      <c r="R49" s="10696">
        <v>21.15</v>
      </c>
      <c r="S49" s="12">
        <f>AVERAGE(N48:N51)</f>
        <v>16000</v>
      </c>
    </row>
    <row r="50" spans="1:19" x14ac:dyDescent="0.2">
      <c r="A50" s="1401">
        <v>23</v>
      </c>
      <c r="B50" s="1402">
        <v>5.3</v>
      </c>
      <c r="C50" s="1403">
        <v>5.45</v>
      </c>
      <c r="D50" s="1404">
        <v>16000</v>
      </c>
      <c r="E50" s="1405">
        <f t="shared" si="0"/>
        <v>15580.8</v>
      </c>
      <c r="F50" s="1406">
        <v>55</v>
      </c>
      <c r="G50" s="1402">
        <v>13.3</v>
      </c>
      <c r="H50" s="1407">
        <v>13.45</v>
      </c>
      <c r="I50" s="1404">
        <v>16000</v>
      </c>
      <c r="J50" s="1405">
        <f t="shared" si="1"/>
        <v>15580.8</v>
      </c>
      <c r="K50" s="1406">
        <v>87</v>
      </c>
      <c r="L50" s="1407">
        <v>21.3</v>
      </c>
      <c r="M50" s="1402">
        <v>21.45</v>
      </c>
      <c r="N50" s="1404">
        <v>16000</v>
      </c>
      <c r="O50" s="1405">
        <f t="shared" si="2"/>
        <v>15580.8</v>
      </c>
      <c r="P50" s="1408"/>
      <c r="Q50" s="10693">
        <v>22</v>
      </c>
      <c r="R50" s="10696">
        <v>22.15</v>
      </c>
      <c r="S50" s="12">
        <f>AVERAGE(N52:N55)</f>
        <v>16000</v>
      </c>
    </row>
    <row r="51" spans="1:19" x14ac:dyDescent="0.2">
      <c r="A51" s="1409">
        <v>24</v>
      </c>
      <c r="B51" s="1410">
        <v>5.45</v>
      </c>
      <c r="C51" s="1411">
        <v>6</v>
      </c>
      <c r="D51" s="1412">
        <v>16000</v>
      </c>
      <c r="E51" s="1413">
        <f t="shared" si="0"/>
        <v>15580.8</v>
      </c>
      <c r="F51" s="1414">
        <v>56</v>
      </c>
      <c r="G51" s="1415">
        <v>13.45</v>
      </c>
      <c r="H51" s="1411">
        <v>14</v>
      </c>
      <c r="I51" s="1412">
        <v>16000</v>
      </c>
      <c r="J51" s="1413">
        <f t="shared" si="1"/>
        <v>15580.8</v>
      </c>
      <c r="K51" s="1414">
        <v>88</v>
      </c>
      <c r="L51" s="1411">
        <v>21.45</v>
      </c>
      <c r="M51" s="1415">
        <v>22</v>
      </c>
      <c r="N51" s="1412">
        <v>16000</v>
      </c>
      <c r="O51" s="1413">
        <f t="shared" si="2"/>
        <v>15580.8</v>
      </c>
      <c r="P51" s="1416"/>
      <c r="Q51" s="10693">
        <v>23</v>
      </c>
      <c r="R51" s="10696">
        <v>23.15</v>
      </c>
      <c r="S51" s="12">
        <f>AVERAGE(N56:N59)</f>
        <v>16000</v>
      </c>
    </row>
    <row r="52" spans="1:19" x14ac:dyDescent="0.2">
      <c r="A52" s="1417">
        <v>25</v>
      </c>
      <c r="B52" s="1418">
        <v>6</v>
      </c>
      <c r="C52" s="1419">
        <v>6.15</v>
      </c>
      <c r="D52" s="1420">
        <v>16000</v>
      </c>
      <c r="E52" s="1421">
        <f t="shared" si="0"/>
        <v>15580.8</v>
      </c>
      <c r="F52" s="1422">
        <v>57</v>
      </c>
      <c r="G52" s="1418">
        <v>14</v>
      </c>
      <c r="H52" s="1423">
        <v>14.15</v>
      </c>
      <c r="I52" s="1420">
        <v>16000</v>
      </c>
      <c r="J52" s="1421">
        <f t="shared" si="1"/>
        <v>15580.8</v>
      </c>
      <c r="K52" s="1422">
        <v>89</v>
      </c>
      <c r="L52" s="1423">
        <v>22</v>
      </c>
      <c r="M52" s="1418">
        <v>22.15</v>
      </c>
      <c r="N52" s="1420">
        <v>16000</v>
      </c>
      <c r="O52" s="1421">
        <f t="shared" si="2"/>
        <v>15580.8</v>
      </c>
      <c r="P52" s="1424"/>
      <c r="Q52" t="s">
        <v>168</v>
      </c>
      <c r="S52" s="12">
        <f>AVERAGE(S28:S51)</f>
        <v>16000</v>
      </c>
    </row>
    <row r="53" spans="1:19" x14ac:dyDescent="0.2">
      <c r="A53" s="1425">
        <v>26</v>
      </c>
      <c r="B53" s="1426">
        <v>6.15</v>
      </c>
      <c r="C53" s="1427">
        <v>6.3</v>
      </c>
      <c r="D53" s="1428">
        <v>16000</v>
      </c>
      <c r="E53" s="1429">
        <f t="shared" si="0"/>
        <v>15580.8</v>
      </c>
      <c r="F53" s="1430">
        <v>58</v>
      </c>
      <c r="G53" s="1431">
        <v>14.15</v>
      </c>
      <c r="H53" s="1427">
        <v>14.3</v>
      </c>
      <c r="I53" s="1428">
        <v>16000</v>
      </c>
      <c r="J53" s="1429">
        <f t="shared" si="1"/>
        <v>15580.8</v>
      </c>
      <c r="K53" s="1430">
        <v>90</v>
      </c>
      <c r="L53" s="1427">
        <v>22.15</v>
      </c>
      <c r="M53" s="1431">
        <v>22.3</v>
      </c>
      <c r="N53" s="1428">
        <v>16000</v>
      </c>
      <c r="O53" s="1429">
        <f t="shared" si="2"/>
        <v>15580.8</v>
      </c>
      <c r="P53" s="1432"/>
    </row>
    <row r="54" spans="1:19" x14ac:dyDescent="0.2">
      <c r="A54" s="1433">
        <v>27</v>
      </c>
      <c r="B54" s="1434">
        <v>6.3</v>
      </c>
      <c r="C54" s="1435">
        <v>6.45</v>
      </c>
      <c r="D54" s="1436">
        <v>16000</v>
      </c>
      <c r="E54" s="1437">
        <f t="shared" si="0"/>
        <v>15580.8</v>
      </c>
      <c r="F54" s="1438">
        <v>59</v>
      </c>
      <c r="G54" s="1434">
        <v>14.3</v>
      </c>
      <c r="H54" s="1439">
        <v>14.45</v>
      </c>
      <c r="I54" s="1436">
        <v>16000</v>
      </c>
      <c r="J54" s="1437">
        <f t="shared" si="1"/>
        <v>15580.8</v>
      </c>
      <c r="K54" s="1438">
        <v>91</v>
      </c>
      <c r="L54" s="1439">
        <v>22.3</v>
      </c>
      <c r="M54" s="1434">
        <v>22.45</v>
      </c>
      <c r="N54" s="1436">
        <v>16000</v>
      </c>
      <c r="O54" s="1437">
        <f t="shared" si="2"/>
        <v>15580.8</v>
      </c>
      <c r="P54" s="1440"/>
    </row>
    <row r="55" spans="1:19" x14ac:dyDescent="0.2">
      <c r="A55" s="1441">
        <v>28</v>
      </c>
      <c r="B55" s="1442">
        <v>6.45</v>
      </c>
      <c r="C55" s="1443">
        <v>7</v>
      </c>
      <c r="D55" s="1444">
        <v>16000</v>
      </c>
      <c r="E55" s="1445">
        <f t="shared" si="0"/>
        <v>15580.8</v>
      </c>
      <c r="F55" s="1446">
        <v>60</v>
      </c>
      <c r="G55" s="1447">
        <v>14.45</v>
      </c>
      <c r="H55" s="1447">
        <v>15</v>
      </c>
      <c r="I55" s="1444">
        <v>16000</v>
      </c>
      <c r="J55" s="1445">
        <f t="shared" si="1"/>
        <v>15580.8</v>
      </c>
      <c r="K55" s="1446">
        <v>92</v>
      </c>
      <c r="L55" s="1443">
        <v>22.45</v>
      </c>
      <c r="M55" s="1447">
        <v>23</v>
      </c>
      <c r="N55" s="1444">
        <v>16000</v>
      </c>
      <c r="O55" s="1445">
        <f t="shared" si="2"/>
        <v>15580.8</v>
      </c>
      <c r="P55" s="1448"/>
    </row>
    <row r="56" spans="1:19" x14ac:dyDescent="0.2">
      <c r="A56" s="1449">
        <v>29</v>
      </c>
      <c r="B56" s="1450">
        <v>7</v>
      </c>
      <c r="C56" s="1451">
        <v>7.15</v>
      </c>
      <c r="D56" s="1452">
        <v>16000</v>
      </c>
      <c r="E56" s="1453">
        <f t="shared" si="0"/>
        <v>15580.8</v>
      </c>
      <c r="F56" s="1454">
        <v>61</v>
      </c>
      <c r="G56" s="1450">
        <v>15</v>
      </c>
      <c r="H56" s="1450">
        <v>15.15</v>
      </c>
      <c r="I56" s="1452">
        <v>16000</v>
      </c>
      <c r="J56" s="1453">
        <f t="shared" si="1"/>
        <v>15580.8</v>
      </c>
      <c r="K56" s="1454">
        <v>93</v>
      </c>
      <c r="L56" s="1455">
        <v>23</v>
      </c>
      <c r="M56" s="1450">
        <v>23.15</v>
      </c>
      <c r="N56" s="1452">
        <v>16000</v>
      </c>
      <c r="O56" s="1453">
        <f t="shared" si="2"/>
        <v>15580.8</v>
      </c>
      <c r="P56" s="1456"/>
    </row>
    <row r="57" spans="1:19" x14ac:dyDescent="0.2">
      <c r="A57" s="1457">
        <v>30</v>
      </c>
      <c r="B57" s="1458">
        <v>7.15</v>
      </c>
      <c r="C57" s="1459">
        <v>7.3</v>
      </c>
      <c r="D57" s="1460">
        <v>16000</v>
      </c>
      <c r="E57" s="1461">
        <f t="shared" si="0"/>
        <v>15580.8</v>
      </c>
      <c r="F57" s="1462">
        <v>62</v>
      </c>
      <c r="G57" s="1463">
        <v>15.15</v>
      </c>
      <c r="H57" s="1463">
        <v>15.3</v>
      </c>
      <c r="I57" s="1460">
        <v>16000</v>
      </c>
      <c r="J57" s="1461">
        <f t="shared" si="1"/>
        <v>15580.8</v>
      </c>
      <c r="K57" s="1462">
        <v>94</v>
      </c>
      <c r="L57" s="1463">
        <v>23.15</v>
      </c>
      <c r="M57" s="1463">
        <v>23.3</v>
      </c>
      <c r="N57" s="1460">
        <v>16000</v>
      </c>
      <c r="O57" s="1461">
        <f t="shared" si="2"/>
        <v>15580.8</v>
      </c>
      <c r="P57" s="1464"/>
    </row>
    <row r="58" spans="1:19" x14ac:dyDescent="0.2">
      <c r="A58" s="1465">
        <v>31</v>
      </c>
      <c r="B58" s="1466">
        <v>7.3</v>
      </c>
      <c r="C58" s="1467">
        <v>7.45</v>
      </c>
      <c r="D58" s="1468">
        <v>16000</v>
      </c>
      <c r="E58" s="1469">
        <f t="shared" si="0"/>
        <v>15580.8</v>
      </c>
      <c r="F58" s="1470">
        <v>63</v>
      </c>
      <c r="G58" s="1466">
        <v>15.3</v>
      </c>
      <c r="H58" s="1466">
        <v>15.45</v>
      </c>
      <c r="I58" s="1468">
        <v>16000</v>
      </c>
      <c r="J58" s="1469">
        <f t="shared" si="1"/>
        <v>15580.8</v>
      </c>
      <c r="K58" s="1470">
        <v>95</v>
      </c>
      <c r="L58" s="1466">
        <v>23.3</v>
      </c>
      <c r="M58" s="1466">
        <v>23.45</v>
      </c>
      <c r="N58" s="1468">
        <v>16000</v>
      </c>
      <c r="O58" s="1469">
        <f t="shared" si="2"/>
        <v>15580.8</v>
      </c>
      <c r="P58" s="1471"/>
    </row>
    <row r="59" spans="1:19" x14ac:dyDescent="0.2">
      <c r="A59" s="1472">
        <v>32</v>
      </c>
      <c r="B59" s="1473">
        <v>7.45</v>
      </c>
      <c r="C59" s="1474">
        <v>8</v>
      </c>
      <c r="D59" s="1475">
        <v>16000</v>
      </c>
      <c r="E59" s="1476">
        <f t="shared" si="0"/>
        <v>15580.8</v>
      </c>
      <c r="F59" s="1477">
        <v>64</v>
      </c>
      <c r="G59" s="1478">
        <v>15.45</v>
      </c>
      <c r="H59" s="1478">
        <v>16</v>
      </c>
      <c r="I59" s="1475">
        <v>16000</v>
      </c>
      <c r="J59" s="1476">
        <f t="shared" si="1"/>
        <v>15580.8</v>
      </c>
      <c r="K59" s="1477">
        <v>96</v>
      </c>
      <c r="L59" s="1478">
        <v>23.45</v>
      </c>
      <c r="M59" s="1478">
        <v>24</v>
      </c>
      <c r="N59" s="1475">
        <v>16000</v>
      </c>
      <c r="O59" s="1476">
        <f t="shared" si="2"/>
        <v>15580.8</v>
      </c>
      <c r="P59" s="1479"/>
    </row>
    <row r="60" spans="1:19" x14ac:dyDescent="0.2">
      <c r="A60" s="1480" t="s">
        <v>27</v>
      </c>
      <c r="B60" s="1481"/>
      <c r="C60" s="1481"/>
      <c r="D60" s="1482">
        <f>SUM(D28:D59)</f>
        <v>512000</v>
      </c>
      <c r="E60" s="1483">
        <f>SUM(E28:E59)</f>
        <v>498585.59999999974</v>
      </c>
      <c r="F60" s="1481"/>
      <c r="G60" s="1481"/>
      <c r="H60" s="1481"/>
      <c r="I60" s="1482">
        <f>SUM(I28:I59)</f>
        <v>512000</v>
      </c>
      <c r="J60" s="1483">
        <f>SUM(J28:J59)</f>
        <v>498585.59999999974</v>
      </c>
      <c r="K60" s="1481"/>
      <c r="L60" s="1481"/>
      <c r="M60" s="1481"/>
      <c r="N60" s="1481">
        <f>SUM(N28:N59)</f>
        <v>512000</v>
      </c>
      <c r="O60" s="1483">
        <f>SUM(O28:O59)</f>
        <v>498585.59999999974</v>
      </c>
      <c r="P60" s="1484"/>
    </row>
    <row r="64" spans="1:19" x14ac:dyDescent="0.2">
      <c r="A64" t="s">
        <v>35</v>
      </c>
      <c r="B64">
        <f>SUM(D60,I60,N60)/(4000*1000)</f>
        <v>0.38400000000000001</v>
      </c>
      <c r="C64">
        <f>ROUNDDOWN(SUM(E60,J60,O60)/(4000*1000),4)</f>
        <v>0.37390000000000001</v>
      </c>
    </row>
    <row r="66" spans="1:16" x14ac:dyDescent="0.2">
      <c r="A66" s="1485"/>
      <c r="B66" s="1486"/>
      <c r="C66" s="1486"/>
      <c r="D66" s="1487"/>
      <c r="E66" s="1486"/>
      <c r="F66" s="1486"/>
      <c r="G66" s="1486"/>
      <c r="H66" s="1486"/>
      <c r="I66" s="1487"/>
      <c r="J66" s="1488"/>
      <c r="K66" s="1486"/>
      <c r="L66" s="1486"/>
      <c r="M66" s="1486"/>
      <c r="N66" s="1486"/>
      <c r="O66" s="1486"/>
      <c r="P66" s="1489"/>
    </row>
    <row r="67" spans="1:16" x14ac:dyDescent="0.2">
      <c r="A67" s="1490" t="s">
        <v>28</v>
      </c>
      <c r="B67" s="1491"/>
      <c r="C67" s="1491"/>
      <c r="D67" s="1492"/>
      <c r="E67" s="1493"/>
      <c r="F67" s="1491"/>
      <c r="G67" s="1491"/>
      <c r="H67" s="1493"/>
      <c r="I67" s="1492"/>
      <c r="J67" s="1494"/>
      <c r="K67" s="1491"/>
      <c r="L67" s="1491"/>
      <c r="M67" s="1491"/>
      <c r="N67" s="1491"/>
      <c r="O67" s="1491"/>
      <c r="P67" s="1495"/>
    </row>
    <row r="68" spans="1:16" x14ac:dyDescent="0.2">
      <c r="A68" s="1496"/>
      <c r="B68" s="1497"/>
      <c r="C68" s="1497"/>
      <c r="D68" s="1497"/>
      <c r="E68" s="1497"/>
      <c r="F68" s="1497"/>
      <c r="G68" s="1497"/>
      <c r="H68" s="1497"/>
      <c r="I68" s="1497"/>
      <c r="J68" s="1497"/>
      <c r="K68" s="1497"/>
      <c r="L68" s="1498"/>
      <c r="M68" s="1498"/>
      <c r="N68" s="1498"/>
      <c r="O68" s="1498"/>
      <c r="P68" s="1499"/>
    </row>
    <row r="69" spans="1:16" x14ac:dyDescent="0.2">
      <c r="A69" s="1500"/>
      <c r="B69" s="1501"/>
      <c r="C69" s="1501"/>
      <c r="D69" s="1502"/>
      <c r="E69" s="1503"/>
      <c r="F69" s="1501"/>
      <c r="G69" s="1501"/>
      <c r="H69" s="1503"/>
      <c r="I69" s="1502"/>
      <c r="J69" s="1504"/>
      <c r="K69" s="1501"/>
      <c r="L69" s="1501"/>
      <c r="M69" s="1501"/>
      <c r="N69" s="1501"/>
      <c r="O69" s="1501"/>
      <c r="P69" s="1505"/>
    </row>
    <row r="70" spans="1:16" x14ac:dyDescent="0.2">
      <c r="A70" s="1506"/>
      <c r="B70" s="1507"/>
      <c r="C70" s="1507"/>
      <c r="D70" s="1508"/>
      <c r="E70" s="1509"/>
      <c r="F70" s="1507"/>
      <c r="G70" s="1507"/>
      <c r="H70" s="1509"/>
      <c r="I70" s="1508"/>
      <c r="J70" s="1507"/>
      <c r="K70" s="1507"/>
      <c r="L70" s="1507"/>
      <c r="M70" s="1507"/>
      <c r="N70" s="1507"/>
      <c r="O70" s="1507"/>
      <c r="P70" s="1510"/>
    </row>
    <row r="71" spans="1:16" x14ac:dyDescent="0.2">
      <c r="A71" s="1511"/>
      <c r="B71" s="1512"/>
      <c r="C71" s="1512"/>
      <c r="D71" s="1513"/>
      <c r="E71" s="1514"/>
      <c r="F71" s="1512"/>
      <c r="G71" s="1512"/>
      <c r="H71" s="1514"/>
      <c r="I71" s="1513"/>
      <c r="J71" s="1512"/>
      <c r="K71" s="1512"/>
      <c r="L71" s="1512"/>
      <c r="M71" s="1512"/>
      <c r="N71" s="1512"/>
      <c r="O71" s="1512"/>
      <c r="P71" s="1515"/>
    </row>
    <row r="72" spans="1:16" x14ac:dyDescent="0.2">
      <c r="A72" s="1516"/>
      <c r="B72" s="1517"/>
      <c r="C72" s="1517"/>
      <c r="D72" s="1518"/>
      <c r="E72" s="1519"/>
      <c r="F72" s="1517"/>
      <c r="G72" s="1517"/>
      <c r="H72" s="1519"/>
      <c r="I72" s="1518"/>
      <c r="J72" s="1517"/>
      <c r="K72" s="1517"/>
      <c r="L72" s="1517"/>
      <c r="M72" s="1517" t="s">
        <v>29</v>
      </c>
      <c r="N72" s="1517"/>
      <c r="O72" s="1517"/>
      <c r="P72" s="1520"/>
    </row>
    <row r="73" spans="1:16" x14ac:dyDescent="0.2">
      <c r="A73" s="1521"/>
      <c r="B73" s="1522"/>
      <c r="C73" s="1522"/>
      <c r="D73" s="1523"/>
      <c r="E73" s="1524"/>
      <c r="F73" s="1522"/>
      <c r="G73" s="1522"/>
      <c r="H73" s="1524"/>
      <c r="I73" s="1523"/>
      <c r="J73" s="1522"/>
      <c r="K73" s="1522"/>
      <c r="L73" s="1522"/>
      <c r="M73" s="1522" t="s">
        <v>30</v>
      </c>
      <c r="N73" s="1522"/>
      <c r="O73" s="1522"/>
      <c r="P73" s="1525"/>
    </row>
    <row r="74" spans="1:16" ht="15.75" x14ac:dyDescent="0.25">
      <c r="E74" s="1526"/>
      <c r="H74" s="1526"/>
    </row>
    <row r="75" spans="1:16" ht="15.75" x14ac:dyDescent="0.25">
      <c r="C75" s="1527"/>
      <c r="E75" s="1528"/>
      <c r="H75" s="1528"/>
    </row>
    <row r="76" spans="1:16" ht="15.75" x14ac:dyDescent="0.25">
      <c r="E76" s="1529"/>
      <c r="H76" s="1529"/>
    </row>
    <row r="77" spans="1:16" ht="15.75" x14ac:dyDescent="0.25">
      <c r="E77" s="1530"/>
      <c r="H77" s="1530"/>
    </row>
    <row r="78" spans="1:16" ht="15.75" x14ac:dyDescent="0.25">
      <c r="E78" s="1531"/>
      <c r="H78" s="1531"/>
    </row>
    <row r="79" spans="1:16" ht="15.75" x14ac:dyDescent="0.25">
      <c r="E79" s="1532"/>
      <c r="H79" s="1532"/>
    </row>
    <row r="80" spans="1:16" ht="15.75" x14ac:dyDescent="0.25">
      <c r="E80" s="1533"/>
      <c r="H80" s="1533"/>
    </row>
    <row r="81" spans="5:13" ht="15.75" x14ac:dyDescent="0.25">
      <c r="E81" s="1534"/>
      <c r="H81" s="1534"/>
    </row>
    <row r="82" spans="5:13" ht="15.75" x14ac:dyDescent="0.25">
      <c r="E82" s="1535"/>
      <c r="H82" s="1535"/>
    </row>
    <row r="83" spans="5:13" ht="15.75" x14ac:dyDescent="0.25">
      <c r="E83" s="1536"/>
      <c r="H83" s="1536"/>
    </row>
    <row r="84" spans="5:13" ht="15.75" x14ac:dyDescent="0.25">
      <c r="E84" s="1537"/>
      <c r="H84" s="1537"/>
    </row>
    <row r="85" spans="5:13" ht="15.75" x14ac:dyDescent="0.25">
      <c r="E85" s="1538"/>
      <c r="H85" s="1538"/>
    </row>
    <row r="86" spans="5:13" ht="15.75" x14ac:dyDescent="0.25">
      <c r="E86" s="1539"/>
      <c r="H86" s="1539"/>
    </row>
    <row r="87" spans="5:13" ht="15.75" x14ac:dyDescent="0.25">
      <c r="E87" s="1540"/>
      <c r="H87" s="1540"/>
    </row>
    <row r="88" spans="5:13" ht="15.75" x14ac:dyDescent="0.25">
      <c r="E88" s="1541"/>
      <c r="H88" s="1541"/>
    </row>
    <row r="89" spans="5:13" ht="15.75" x14ac:dyDescent="0.25">
      <c r="E89" s="1542"/>
      <c r="H89" s="1542"/>
    </row>
    <row r="90" spans="5:13" ht="15.75" x14ac:dyDescent="0.25">
      <c r="E90" s="1543"/>
      <c r="H90" s="1543"/>
    </row>
    <row r="91" spans="5:13" ht="15.75" x14ac:dyDescent="0.25">
      <c r="E91" s="1544"/>
      <c r="H91" s="1544"/>
    </row>
    <row r="92" spans="5:13" ht="15.75" x14ac:dyDescent="0.25">
      <c r="E92" s="1545"/>
      <c r="H92" s="1545"/>
    </row>
    <row r="93" spans="5:13" ht="15.75" x14ac:dyDescent="0.25">
      <c r="E93" s="1546"/>
      <c r="H93" s="1546"/>
    </row>
    <row r="94" spans="5:13" ht="15.75" x14ac:dyDescent="0.25">
      <c r="E94" s="1547"/>
      <c r="H94" s="1547"/>
    </row>
    <row r="95" spans="5:13" ht="15.75" x14ac:dyDescent="0.25">
      <c r="E95" s="1548"/>
      <c r="H95" s="1548"/>
    </row>
    <row r="96" spans="5:13" ht="15.75" x14ac:dyDescent="0.25">
      <c r="E96" s="1549"/>
      <c r="H96" s="1549"/>
      <c r="M96" s="1550" t="s">
        <v>8</v>
      </c>
    </row>
    <row r="97" spans="5:14" ht="15.75" x14ac:dyDescent="0.25">
      <c r="E97" s="1551"/>
      <c r="H97" s="1551"/>
    </row>
    <row r="98" spans="5:14" ht="15.75" x14ac:dyDescent="0.25">
      <c r="E98" s="1552"/>
      <c r="H98" s="1552"/>
    </row>
    <row r="99" spans="5:14" ht="15.75" x14ac:dyDescent="0.25">
      <c r="E99" s="1553"/>
      <c r="H99" s="1553"/>
    </row>
    <row r="101" spans="5:14" x14ac:dyDescent="0.2">
      <c r="N101" s="1554"/>
    </row>
    <row r="126" spans="4:4" x14ac:dyDescent="0.2">
      <c r="D126" s="1555"/>
    </row>
  </sheetData>
  <mergeCells count="1">
    <mergeCell ref="Q27:R27"/>
  </mergeCells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9308"/>
      <c r="B1" s="9309"/>
      <c r="C1" s="9309"/>
      <c r="D1" s="9310"/>
      <c r="E1" s="9309"/>
      <c r="F1" s="9309"/>
      <c r="G1" s="9309"/>
      <c r="H1" s="9309"/>
      <c r="I1" s="9310"/>
      <c r="J1" s="9309"/>
      <c r="K1" s="9309"/>
      <c r="L1" s="9309"/>
      <c r="M1" s="9309"/>
      <c r="N1" s="9309"/>
      <c r="O1" s="9309"/>
      <c r="P1" s="9311"/>
    </row>
    <row r="2" spans="1:16" ht="12.75" customHeight="1" x14ac:dyDescent="0.2">
      <c r="A2" s="9312" t="s">
        <v>0</v>
      </c>
      <c r="B2" s="9313"/>
      <c r="C2" s="9313"/>
      <c r="D2" s="9313"/>
      <c r="E2" s="9313"/>
      <c r="F2" s="9313"/>
      <c r="G2" s="9313"/>
      <c r="H2" s="9313"/>
      <c r="I2" s="9313"/>
      <c r="J2" s="9313"/>
      <c r="K2" s="9313"/>
      <c r="L2" s="9313"/>
      <c r="M2" s="9313"/>
      <c r="N2" s="9313"/>
      <c r="O2" s="9313"/>
      <c r="P2" s="9314"/>
    </row>
    <row r="3" spans="1:16" ht="12.75" customHeight="1" x14ac:dyDescent="0.2">
      <c r="A3" s="9315"/>
      <c r="B3" s="9316"/>
      <c r="C3" s="9316"/>
      <c r="D3" s="9316"/>
      <c r="E3" s="9316"/>
      <c r="F3" s="9316"/>
      <c r="G3" s="9316"/>
      <c r="H3" s="9316"/>
      <c r="I3" s="9316"/>
      <c r="J3" s="9316"/>
      <c r="K3" s="9316"/>
      <c r="L3" s="9316"/>
      <c r="M3" s="9316"/>
      <c r="N3" s="9316"/>
      <c r="O3" s="9316"/>
      <c r="P3" s="9317"/>
    </row>
    <row r="4" spans="1:16" ht="12.75" customHeight="1" x14ac:dyDescent="0.2">
      <c r="A4" s="9318" t="s">
        <v>105</v>
      </c>
      <c r="B4" s="9319"/>
      <c r="C4" s="9319"/>
      <c r="D4" s="9319"/>
      <c r="E4" s="9319"/>
      <c r="F4" s="9319"/>
      <c r="G4" s="9319"/>
      <c r="H4" s="9319"/>
      <c r="I4" s="9319"/>
      <c r="J4" s="9320"/>
      <c r="K4" s="9321"/>
      <c r="L4" s="9321"/>
      <c r="M4" s="9321"/>
      <c r="N4" s="9321"/>
      <c r="O4" s="9321"/>
      <c r="P4" s="9322"/>
    </row>
    <row r="5" spans="1:16" ht="12.75" customHeight="1" x14ac:dyDescent="0.2">
      <c r="A5" s="9323"/>
      <c r="B5" s="9324"/>
      <c r="C5" s="9324"/>
      <c r="D5" s="9325"/>
      <c r="E5" s="9324"/>
      <c r="F5" s="9324"/>
      <c r="G5" s="9324"/>
      <c r="H5" s="9324"/>
      <c r="I5" s="9325"/>
      <c r="J5" s="9324"/>
      <c r="K5" s="9324"/>
      <c r="L5" s="9324"/>
      <c r="M5" s="9324"/>
      <c r="N5" s="9324"/>
      <c r="O5" s="9324"/>
      <c r="P5" s="9326"/>
    </row>
    <row r="6" spans="1:16" ht="12.75" customHeight="1" x14ac:dyDescent="0.2">
      <c r="A6" s="9327" t="s">
        <v>2</v>
      </c>
      <c r="B6" s="9328"/>
      <c r="C6" s="9328"/>
      <c r="D6" s="9329"/>
      <c r="E6" s="9328"/>
      <c r="F6" s="9328"/>
      <c r="G6" s="9328"/>
      <c r="H6" s="9328"/>
      <c r="I6" s="9329"/>
      <c r="J6" s="9328"/>
      <c r="K6" s="9328"/>
      <c r="L6" s="9328"/>
      <c r="M6" s="9328"/>
      <c r="N6" s="9328"/>
      <c r="O6" s="9328"/>
      <c r="P6" s="9330"/>
    </row>
    <row r="7" spans="1:16" ht="12.75" customHeight="1" x14ac:dyDescent="0.2">
      <c r="A7" s="9331" t="s">
        <v>3</v>
      </c>
      <c r="B7" s="9332"/>
      <c r="C7" s="9332"/>
      <c r="D7" s="9333"/>
      <c r="E7" s="9332"/>
      <c r="F7" s="9332"/>
      <c r="G7" s="9332"/>
      <c r="H7" s="9332"/>
      <c r="I7" s="9333"/>
      <c r="J7" s="9332"/>
      <c r="K7" s="9332"/>
      <c r="L7" s="9332"/>
      <c r="M7" s="9332"/>
      <c r="N7" s="9332"/>
      <c r="O7" s="9332"/>
      <c r="P7" s="9334"/>
    </row>
    <row r="8" spans="1:16" ht="12.75" customHeight="1" x14ac:dyDescent="0.2">
      <c r="A8" s="9335" t="s">
        <v>4</v>
      </c>
      <c r="B8" s="9336"/>
      <c r="C8" s="9336"/>
      <c r="D8" s="9337"/>
      <c r="E8" s="9336"/>
      <c r="F8" s="9336"/>
      <c r="G8" s="9336"/>
      <c r="H8" s="9336"/>
      <c r="I8" s="9337"/>
      <c r="J8" s="9336"/>
      <c r="K8" s="9336"/>
      <c r="L8" s="9336"/>
      <c r="M8" s="9336"/>
      <c r="N8" s="9336"/>
      <c r="O8" s="9336"/>
      <c r="P8" s="9338"/>
    </row>
    <row r="9" spans="1:16" ht="12.75" customHeight="1" x14ac:dyDescent="0.2">
      <c r="A9" s="9339" t="s">
        <v>5</v>
      </c>
      <c r="B9" s="9340"/>
      <c r="C9" s="9340"/>
      <c r="D9" s="9341"/>
      <c r="E9" s="9340"/>
      <c r="F9" s="9340"/>
      <c r="G9" s="9340"/>
      <c r="H9" s="9340"/>
      <c r="I9" s="9341"/>
      <c r="J9" s="9340"/>
      <c r="K9" s="9340"/>
      <c r="L9" s="9340"/>
      <c r="M9" s="9340"/>
      <c r="N9" s="9340"/>
      <c r="O9" s="9340"/>
      <c r="P9" s="9342"/>
    </row>
    <row r="10" spans="1:16" ht="12.75" customHeight="1" x14ac:dyDescent="0.2">
      <c r="A10" s="9343" t="s">
        <v>6</v>
      </c>
      <c r="B10" s="9344"/>
      <c r="C10" s="9344"/>
      <c r="D10" s="9345"/>
      <c r="E10" s="9344"/>
      <c r="F10" s="9344"/>
      <c r="G10" s="9344"/>
      <c r="H10" s="9344"/>
      <c r="I10" s="9345"/>
      <c r="J10" s="9344"/>
      <c r="K10" s="9344"/>
      <c r="L10" s="9344"/>
      <c r="M10" s="9344"/>
      <c r="N10" s="9344"/>
      <c r="O10" s="9344"/>
      <c r="P10" s="9346"/>
    </row>
    <row r="11" spans="1:16" ht="12.75" customHeight="1" x14ac:dyDescent="0.2">
      <c r="A11" s="9347"/>
      <c r="B11" s="9348"/>
      <c r="C11" s="9348"/>
      <c r="D11" s="9349"/>
      <c r="E11" s="9348"/>
      <c r="F11" s="9348"/>
      <c r="G11" s="9350"/>
      <c r="H11" s="9348"/>
      <c r="I11" s="9349"/>
      <c r="J11" s="9348"/>
      <c r="K11" s="9348"/>
      <c r="L11" s="9348"/>
      <c r="M11" s="9348"/>
      <c r="N11" s="9348"/>
      <c r="O11" s="9348"/>
      <c r="P11" s="9351"/>
    </row>
    <row r="12" spans="1:16" ht="12.75" customHeight="1" x14ac:dyDescent="0.2">
      <c r="A12" s="9352" t="s">
        <v>106</v>
      </c>
      <c r="B12" s="9353"/>
      <c r="C12" s="9353"/>
      <c r="D12" s="9354"/>
      <c r="E12" s="9353" t="s">
        <v>8</v>
      </c>
      <c r="F12" s="9353"/>
      <c r="G12" s="9353"/>
      <c r="H12" s="9353"/>
      <c r="I12" s="9354"/>
      <c r="J12" s="9353"/>
      <c r="K12" s="9353"/>
      <c r="L12" s="9353"/>
      <c r="M12" s="9353"/>
      <c r="N12" s="9355" t="s">
        <v>107</v>
      </c>
      <c r="O12" s="9353"/>
      <c r="P12" s="9356"/>
    </row>
    <row r="13" spans="1:16" ht="12.75" customHeight="1" x14ac:dyDescent="0.2">
      <c r="A13" s="9357"/>
      <c r="B13" s="9358"/>
      <c r="C13" s="9358"/>
      <c r="D13" s="9359"/>
      <c r="E13" s="9358"/>
      <c r="F13" s="9358"/>
      <c r="G13" s="9358"/>
      <c r="H13" s="9358"/>
      <c r="I13" s="9359"/>
      <c r="J13" s="9358"/>
      <c r="K13" s="9358"/>
      <c r="L13" s="9358"/>
      <c r="M13" s="9358"/>
      <c r="N13" s="9358"/>
      <c r="O13" s="9358"/>
      <c r="P13" s="9360"/>
    </row>
    <row r="14" spans="1:16" ht="12.75" customHeight="1" x14ac:dyDescent="0.2">
      <c r="A14" s="9361" t="s">
        <v>10</v>
      </c>
      <c r="B14" s="9362"/>
      <c r="C14" s="9362"/>
      <c r="D14" s="9363"/>
      <c r="E14" s="9362"/>
      <c r="F14" s="9362"/>
      <c r="G14" s="9362"/>
      <c r="H14" s="9362"/>
      <c r="I14" s="9363"/>
      <c r="J14" s="9362"/>
      <c r="K14" s="9362"/>
      <c r="L14" s="9362"/>
      <c r="M14" s="9362"/>
      <c r="N14" s="9364"/>
      <c r="O14" s="9365"/>
      <c r="P14" s="9366"/>
    </row>
    <row r="15" spans="1:16" ht="12.75" customHeight="1" x14ac:dyDescent="0.2">
      <c r="A15" s="9367"/>
      <c r="B15" s="9368"/>
      <c r="C15" s="9368"/>
      <c r="D15" s="9369"/>
      <c r="E15" s="9368"/>
      <c r="F15" s="9368"/>
      <c r="G15" s="9368"/>
      <c r="H15" s="9368"/>
      <c r="I15" s="9369"/>
      <c r="J15" s="9368"/>
      <c r="K15" s="9368"/>
      <c r="L15" s="9368"/>
      <c r="M15" s="9368"/>
      <c r="N15" s="9370" t="s">
        <v>11</v>
      </c>
      <c r="O15" s="9371" t="s">
        <v>12</v>
      </c>
      <c r="P15" s="9372"/>
    </row>
    <row r="16" spans="1:16" ht="12.75" customHeight="1" x14ac:dyDescent="0.2">
      <c r="A16" s="9373" t="s">
        <v>13</v>
      </c>
      <c r="B16" s="9374"/>
      <c r="C16" s="9374"/>
      <c r="D16" s="9375"/>
      <c r="E16" s="9374"/>
      <c r="F16" s="9374"/>
      <c r="G16" s="9374"/>
      <c r="H16" s="9374"/>
      <c r="I16" s="9375"/>
      <c r="J16" s="9374"/>
      <c r="K16" s="9374"/>
      <c r="L16" s="9374"/>
      <c r="M16" s="9374"/>
      <c r="N16" s="9376"/>
      <c r="O16" s="9377"/>
      <c r="P16" s="9377"/>
    </row>
    <row r="17" spans="1:47" ht="12.75" customHeight="1" x14ac:dyDescent="0.2">
      <c r="A17" s="9378" t="s">
        <v>14</v>
      </c>
      <c r="B17" s="9379"/>
      <c r="C17" s="9379"/>
      <c r="D17" s="9380"/>
      <c r="E17" s="9379"/>
      <c r="F17" s="9379"/>
      <c r="G17" s="9379"/>
      <c r="H17" s="9379"/>
      <c r="I17" s="9380"/>
      <c r="J17" s="9379"/>
      <c r="K17" s="9379"/>
      <c r="L17" s="9379"/>
      <c r="M17" s="9379"/>
      <c r="N17" s="9381" t="s">
        <v>15</v>
      </c>
      <c r="O17" s="9382" t="s">
        <v>103</v>
      </c>
      <c r="P17" s="9383"/>
    </row>
    <row r="18" spans="1:47" ht="12.75" customHeight="1" x14ac:dyDescent="0.2">
      <c r="A18" s="9384"/>
      <c r="B18" s="9385"/>
      <c r="C18" s="9385"/>
      <c r="D18" s="9386"/>
      <c r="E18" s="9385"/>
      <c r="F18" s="9385"/>
      <c r="G18" s="9385"/>
      <c r="H18" s="9385"/>
      <c r="I18" s="9386"/>
      <c r="J18" s="9385"/>
      <c r="K18" s="9385"/>
      <c r="L18" s="9385"/>
      <c r="M18" s="9385"/>
      <c r="N18" s="9387"/>
      <c r="O18" s="9388"/>
      <c r="P18" s="9389" t="s">
        <v>8</v>
      </c>
    </row>
    <row r="19" spans="1:47" ht="12.75" customHeight="1" x14ac:dyDescent="0.2">
      <c r="A19" s="9390"/>
      <c r="B19" s="9391"/>
      <c r="C19" s="9391"/>
      <c r="D19" s="9392"/>
      <c r="E19" s="9391"/>
      <c r="F19" s="9391"/>
      <c r="G19" s="9391"/>
      <c r="H19" s="9391"/>
      <c r="I19" s="9392"/>
      <c r="J19" s="9391"/>
      <c r="K19" s="9393"/>
      <c r="L19" s="9391" t="s">
        <v>17</v>
      </c>
      <c r="M19" s="9391"/>
      <c r="N19" s="9394"/>
      <c r="O19" s="9395"/>
      <c r="P19" s="9396"/>
      <c r="AU19" s="9397"/>
    </row>
    <row r="20" spans="1:47" ht="12.75" customHeight="1" x14ac:dyDescent="0.2">
      <c r="A20" s="9398"/>
      <c r="B20" s="9399"/>
      <c r="C20" s="9399"/>
      <c r="D20" s="9400"/>
      <c r="E20" s="9399"/>
      <c r="F20" s="9399"/>
      <c r="G20" s="9399"/>
      <c r="H20" s="9399"/>
      <c r="I20" s="9400"/>
      <c r="J20" s="9399"/>
      <c r="K20" s="9399"/>
      <c r="L20" s="9399"/>
      <c r="M20" s="9399"/>
      <c r="N20" s="9401"/>
      <c r="O20" s="9402"/>
      <c r="P20" s="9403"/>
    </row>
    <row r="21" spans="1:47" ht="12.75" customHeight="1" x14ac:dyDescent="0.2">
      <c r="A21" s="9404"/>
      <c r="B21" s="9405"/>
      <c r="C21" s="9406"/>
      <c r="D21" s="9406"/>
      <c r="E21" s="9405"/>
      <c r="F21" s="9405"/>
      <c r="G21" s="9405"/>
      <c r="H21" s="9405" t="s">
        <v>8</v>
      </c>
      <c r="I21" s="9407"/>
      <c r="J21" s="9405"/>
      <c r="K21" s="9405"/>
      <c r="L21" s="9405"/>
      <c r="M21" s="9405"/>
      <c r="N21" s="9408"/>
      <c r="O21" s="9409"/>
      <c r="P21" s="9410"/>
    </row>
    <row r="22" spans="1:47" ht="12.75" customHeight="1" x14ac:dyDescent="0.2">
      <c r="A22" s="9411"/>
      <c r="B22" s="9412"/>
      <c r="C22" s="9412"/>
      <c r="D22" s="9413"/>
      <c r="E22" s="9412"/>
      <c r="F22" s="9412"/>
      <c r="G22" s="9412"/>
      <c r="H22" s="9412"/>
      <c r="I22" s="9413"/>
      <c r="J22" s="9412"/>
      <c r="K22" s="9412"/>
      <c r="L22" s="9412"/>
      <c r="M22" s="9412"/>
      <c r="N22" s="9412"/>
      <c r="O22" s="9412"/>
      <c r="P22" s="9414"/>
    </row>
    <row r="23" spans="1:47" ht="12.75" customHeight="1" x14ac:dyDescent="0.2">
      <c r="A23" s="9415" t="s">
        <v>18</v>
      </c>
      <c r="B23" s="9416"/>
      <c r="C23" s="9416"/>
      <c r="D23" s="9417"/>
      <c r="E23" s="9418" t="s">
        <v>19</v>
      </c>
      <c r="F23" s="9418"/>
      <c r="G23" s="9418"/>
      <c r="H23" s="9418"/>
      <c r="I23" s="9418"/>
      <c r="J23" s="9418"/>
      <c r="K23" s="9418"/>
      <c r="L23" s="9418"/>
      <c r="M23" s="9416"/>
      <c r="N23" s="9416"/>
      <c r="O23" s="9416"/>
      <c r="P23" s="9419"/>
    </row>
    <row r="24" spans="1:47" ht="15.75" x14ac:dyDescent="0.25">
      <c r="A24" s="9420"/>
      <c r="B24" s="9421"/>
      <c r="C24" s="9421"/>
      <c r="D24" s="9422"/>
      <c r="E24" s="9423" t="s">
        <v>20</v>
      </c>
      <c r="F24" s="9423"/>
      <c r="G24" s="9423"/>
      <c r="H24" s="9423"/>
      <c r="I24" s="9423"/>
      <c r="J24" s="9423"/>
      <c r="K24" s="9423"/>
      <c r="L24" s="9423"/>
      <c r="M24" s="9421"/>
      <c r="N24" s="9421"/>
      <c r="O24" s="9421"/>
      <c r="P24" s="9424"/>
    </row>
    <row r="25" spans="1:47" ht="12.75" customHeight="1" x14ac:dyDescent="0.2">
      <c r="A25" s="9425"/>
      <c r="B25" s="9426" t="s">
        <v>21</v>
      </c>
      <c r="C25" s="9427"/>
      <c r="D25" s="9427"/>
      <c r="E25" s="9427"/>
      <c r="F25" s="9427"/>
      <c r="G25" s="9427"/>
      <c r="H25" s="9427"/>
      <c r="I25" s="9427"/>
      <c r="J25" s="9427"/>
      <c r="K25" s="9427"/>
      <c r="L25" s="9427"/>
      <c r="M25" s="9427"/>
      <c r="N25" s="9427"/>
      <c r="O25" s="9428"/>
      <c r="P25" s="9429"/>
    </row>
    <row r="26" spans="1:47" ht="12.75" customHeight="1" x14ac:dyDescent="0.2">
      <c r="A26" s="9430" t="s">
        <v>22</v>
      </c>
      <c r="B26" s="9431" t="s">
        <v>23</v>
      </c>
      <c r="C26" s="9431"/>
      <c r="D26" s="9430" t="s">
        <v>24</v>
      </c>
      <c r="E26" s="9430" t="s">
        <v>25</v>
      </c>
      <c r="F26" s="9430" t="s">
        <v>22</v>
      </c>
      <c r="G26" s="9431" t="s">
        <v>23</v>
      </c>
      <c r="H26" s="9431"/>
      <c r="I26" s="9430" t="s">
        <v>24</v>
      </c>
      <c r="J26" s="9430" t="s">
        <v>25</v>
      </c>
      <c r="K26" s="9430" t="s">
        <v>22</v>
      </c>
      <c r="L26" s="9431" t="s">
        <v>23</v>
      </c>
      <c r="M26" s="9431"/>
      <c r="N26" s="9432" t="s">
        <v>24</v>
      </c>
      <c r="O26" s="9430" t="s">
        <v>25</v>
      </c>
      <c r="P26" s="9433"/>
    </row>
    <row r="27" spans="1:47" ht="12.75" customHeight="1" x14ac:dyDescent="0.2">
      <c r="A27" s="9434"/>
      <c r="B27" s="9435" t="s">
        <v>26</v>
      </c>
      <c r="C27" s="9435" t="s">
        <v>2</v>
      </c>
      <c r="D27" s="9434"/>
      <c r="E27" s="9434"/>
      <c r="F27" s="9434"/>
      <c r="G27" s="9435" t="s">
        <v>26</v>
      </c>
      <c r="H27" s="9435" t="s">
        <v>2</v>
      </c>
      <c r="I27" s="9434"/>
      <c r="J27" s="9434"/>
      <c r="K27" s="9434"/>
      <c r="L27" s="9435" t="s">
        <v>26</v>
      </c>
      <c r="M27" s="9435" t="s">
        <v>2</v>
      </c>
      <c r="N27" s="9436"/>
      <c r="O27" s="9434"/>
      <c r="P27" s="9437"/>
      <c r="Q27" s="37" t="s">
        <v>166</v>
      </c>
      <c r="R27" s="38"/>
      <c r="S27" t="s">
        <v>167</v>
      </c>
    </row>
    <row r="28" spans="1:47" ht="12.75" customHeight="1" x14ac:dyDescent="0.2">
      <c r="A28" s="9438">
        <v>1</v>
      </c>
      <c r="B28" s="9439">
        <v>0</v>
      </c>
      <c r="C28" s="9440">
        <v>0.15</v>
      </c>
      <c r="D28" s="9441">
        <v>0</v>
      </c>
      <c r="E28" s="9442">
        <f t="shared" ref="E28:E59" si="0">D28*(100-2.62)/100</f>
        <v>0</v>
      </c>
      <c r="F28" s="9443">
        <v>33</v>
      </c>
      <c r="G28" s="9444">
        <v>8</v>
      </c>
      <c r="H28" s="9444">
        <v>8.15</v>
      </c>
      <c r="I28" s="9441">
        <v>0</v>
      </c>
      <c r="J28" s="9442">
        <f t="shared" ref="J28:J59" si="1">I28*(100-2.62)/100</f>
        <v>0</v>
      </c>
      <c r="K28" s="9443">
        <v>65</v>
      </c>
      <c r="L28" s="9444">
        <v>16</v>
      </c>
      <c r="M28" s="9444">
        <v>16.149999999999999</v>
      </c>
      <c r="N28" s="9441">
        <v>0</v>
      </c>
      <c r="O28" s="9442">
        <f t="shared" ref="O28:O59" si="2">N28*(100-2.62)/100</f>
        <v>0</v>
      </c>
      <c r="P28" s="9445"/>
      <c r="Q28" s="9764">
        <v>0</v>
      </c>
      <c r="R28" s="10692">
        <v>0.15</v>
      </c>
      <c r="S28" s="12">
        <f>AVERAGE(D28:D31)</f>
        <v>0</v>
      </c>
    </row>
    <row r="29" spans="1:47" ht="12.75" customHeight="1" x14ac:dyDescent="0.2">
      <c r="A29" s="9446">
        <v>2</v>
      </c>
      <c r="B29" s="9446">
        <v>0.15</v>
      </c>
      <c r="C29" s="9447">
        <v>0.3</v>
      </c>
      <c r="D29" s="9448">
        <v>0</v>
      </c>
      <c r="E29" s="9449">
        <f t="shared" si="0"/>
        <v>0</v>
      </c>
      <c r="F29" s="9450">
        <v>34</v>
      </c>
      <c r="G29" s="9451">
        <v>8.15</v>
      </c>
      <c r="H29" s="9451">
        <v>8.3000000000000007</v>
      </c>
      <c r="I29" s="9448">
        <v>0</v>
      </c>
      <c r="J29" s="9449">
        <f t="shared" si="1"/>
        <v>0</v>
      </c>
      <c r="K29" s="9450">
        <v>66</v>
      </c>
      <c r="L29" s="9451">
        <v>16.149999999999999</v>
      </c>
      <c r="M29" s="9451">
        <v>16.3</v>
      </c>
      <c r="N29" s="9448">
        <v>0</v>
      </c>
      <c r="O29" s="9449">
        <f t="shared" si="2"/>
        <v>0</v>
      </c>
      <c r="P29" s="9452"/>
      <c r="Q29" s="10696">
        <v>1</v>
      </c>
      <c r="R29" s="10692">
        <v>1.1499999999999999</v>
      </c>
      <c r="S29" s="12">
        <f>AVERAGE(D32:D35)</f>
        <v>0</v>
      </c>
    </row>
    <row r="30" spans="1:47" ht="12.75" customHeight="1" x14ac:dyDescent="0.2">
      <c r="A30" s="9453">
        <v>3</v>
      </c>
      <c r="B30" s="9454">
        <v>0.3</v>
      </c>
      <c r="C30" s="9455">
        <v>0.45</v>
      </c>
      <c r="D30" s="9456">
        <v>0</v>
      </c>
      <c r="E30" s="9457">
        <f t="shared" si="0"/>
        <v>0</v>
      </c>
      <c r="F30" s="9458">
        <v>35</v>
      </c>
      <c r="G30" s="9459">
        <v>8.3000000000000007</v>
      </c>
      <c r="H30" s="9459">
        <v>8.4499999999999993</v>
      </c>
      <c r="I30" s="9456">
        <v>0</v>
      </c>
      <c r="J30" s="9457">
        <f t="shared" si="1"/>
        <v>0</v>
      </c>
      <c r="K30" s="9458">
        <v>67</v>
      </c>
      <c r="L30" s="9459">
        <v>16.3</v>
      </c>
      <c r="M30" s="9459">
        <v>16.45</v>
      </c>
      <c r="N30" s="9456">
        <v>0</v>
      </c>
      <c r="O30" s="9457">
        <f t="shared" si="2"/>
        <v>0</v>
      </c>
      <c r="P30" s="9460"/>
      <c r="Q30" s="10630">
        <v>2</v>
      </c>
      <c r="R30" s="10692">
        <v>2.15</v>
      </c>
      <c r="S30" s="12">
        <f>AVERAGE(D36:D39)</f>
        <v>0</v>
      </c>
      <c r="V30" s="9461"/>
    </row>
    <row r="31" spans="1:47" ht="12.75" customHeight="1" x14ac:dyDescent="0.2">
      <c r="A31" s="9462">
        <v>4</v>
      </c>
      <c r="B31" s="9462">
        <v>0.45</v>
      </c>
      <c r="C31" s="9463">
        <v>1</v>
      </c>
      <c r="D31" s="9464">
        <v>0</v>
      </c>
      <c r="E31" s="9465">
        <f t="shared" si="0"/>
        <v>0</v>
      </c>
      <c r="F31" s="9466">
        <v>36</v>
      </c>
      <c r="G31" s="9463">
        <v>8.4499999999999993</v>
      </c>
      <c r="H31" s="9463">
        <v>9</v>
      </c>
      <c r="I31" s="9464">
        <v>0</v>
      </c>
      <c r="J31" s="9465">
        <f t="shared" si="1"/>
        <v>0</v>
      </c>
      <c r="K31" s="9466">
        <v>68</v>
      </c>
      <c r="L31" s="9463">
        <v>16.45</v>
      </c>
      <c r="M31" s="9463">
        <v>17</v>
      </c>
      <c r="N31" s="9464">
        <v>0</v>
      </c>
      <c r="O31" s="9465">
        <f t="shared" si="2"/>
        <v>0</v>
      </c>
      <c r="P31" s="9467"/>
      <c r="Q31" s="10630">
        <v>3</v>
      </c>
      <c r="R31" s="10631">
        <v>3.15</v>
      </c>
      <c r="S31" s="12">
        <f>AVERAGE(D40:D43)</f>
        <v>0</v>
      </c>
    </row>
    <row r="32" spans="1:47" ht="12.75" customHeight="1" x14ac:dyDescent="0.2">
      <c r="A32" s="9468">
        <v>5</v>
      </c>
      <c r="B32" s="9469">
        <v>1</v>
      </c>
      <c r="C32" s="9470">
        <v>1.1499999999999999</v>
      </c>
      <c r="D32" s="9471">
        <v>0</v>
      </c>
      <c r="E32" s="9472">
        <f t="shared" si="0"/>
        <v>0</v>
      </c>
      <c r="F32" s="9473">
        <v>37</v>
      </c>
      <c r="G32" s="9469">
        <v>9</v>
      </c>
      <c r="H32" s="9469">
        <v>9.15</v>
      </c>
      <c r="I32" s="9471">
        <v>0</v>
      </c>
      <c r="J32" s="9472">
        <f t="shared" si="1"/>
        <v>0</v>
      </c>
      <c r="K32" s="9473">
        <v>69</v>
      </c>
      <c r="L32" s="9469">
        <v>17</v>
      </c>
      <c r="M32" s="9469">
        <v>17.149999999999999</v>
      </c>
      <c r="N32" s="9471">
        <v>0</v>
      </c>
      <c r="O32" s="9472">
        <f t="shared" si="2"/>
        <v>0</v>
      </c>
      <c r="P32" s="9474"/>
      <c r="Q32" s="10630">
        <v>4</v>
      </c>
      <c r="R32" s="10631">
        <v>4.1500000000000004</v>
      </c>
      <c r="S32" s="12">
        <f>AVERAGE(D44:D47)</f>
        <v>0</v>
      </c>
      <c r="AQ32" s="9471"/>
    </row>
    <row r="33" spans="1:19" ht="12.75" customHeight="1" x14ac:dyDescent="0.2">
      <c r="A33" s="9475">
        <v>6</v>
      </c>
      <c r="B33" s="9476">
        <v>1.1499999999999999</v>
      </c>
      <c r="C33" s="9477">
        <v>1.3</v>
      </c>
      <c r="D33" s="9478">
        <v>0</v>
      </c>
      <c r="E33" s="9479">
        <f t="shared" si="0"/>
        <v>0</v>
      </c>
      <c r="F33" s="9480">
        <v>38</v>
      </c>
      <c r="G33" s="9477">
        <v>9.15</v>
      </c>
      <c r="H33" s="9477">
        <v>9.3000000000000007</v>
      </c>
      <c r="I33" s="9478">
        <v>0</v>
      </c>
      <c r="J33" s="9479">
        <f t="shared" si="1"/>
        <v>0</v>
      </c>
      <c r="K33" s="9480">
        <v>70</v>
      </c>
      <c r="L33" s="9477">
        <v>17.149999999999999</v>
      </c>
      <c r="M33" s="9477">
        <v>17.3</v>
      </c>
      <c r="N33" s="9478">
        <v>0</v>
      </c>
      <c r="O33" s="9479">
        <f t="shared" si="2"/>
        <v>0</v>
      </c>
      <c r="P33" s="9481"/>
      <c r="Q33" s="10696">
        <v>5</v>
      </c>
      <c r="R33" s="10631">
        <v>5.15</v>
      </c>
      <c r="S33" s="12">
        <f>AVERAGE(D48:D51)</f>
        <v>0</v>
      </c>
    </row>
    <row r="34" spans="1:19" x14ac:dyDescent="0.2">
      <c r="A34" s="9482">
        <v>7</v>
      </c>
      <c r="B34" s="9483">
        <v>1.3</v>
      </c>
      <c r="C34" s="9484">
        <v>1.45</v>
      </c>
      <c r="D34" s="9485">
        <v>0</v>
      </c>
      <c r="E34" s="9486">
        <f t="shared" si="0"/>
        <v>0</v>
      </c>
      <c r="F34" s="9487">
        <v>39</v>
      </c>
      <c r="G34" s="9488">
        <v>9.3000000000000007</v>
      </c>
      <c r="H34" s="9488">
        <v>9.4499999999999993</v>
      </c>
      <c r="I34" s="9485">
        <v>0</v>
      </c>
      <c r="J34" s="9486">
        <f t="shared" si="1"/>
        <v>0</v>
      </c>
      <c r="K34" s="9487">
        <v>71</v>
      </c>
      <c r="L34" s="9488">
        <v>17.3</v>
      </c>
      <c r="M34" s="9488">
        <v>17.45</v>
      </c>
      <c r="N34" s="9485">
        <v>0</v>
      </c>
      <c r="O34" s="9486">
        <f t="shared" si="2"/>
        <v>0</v>
      </c>
      <c r="P34" s="9489"/>
      <c r="Q34" s="10696">
        <v>6</v>
      </c>
      <c r="R34" s="10631">
        <v>6.15</v>
      </c>
      <c r="S34" s="12">
        <f>AVERAGE(D52:D55)</f>
        <v>0</v>
      </c>
    </row>
    <row r="35" spans="1:19" x14ac:dyDescent="0.2">
      <c r="A35" s="9490">
        <v>8</v>
      </c>
      <c r="B35" s="9490">
        <v>1.45</v>
      </c>
      <c r="C35" s="9491">
        <v>2</v>
      </c>
      <c r="D35" s="9492">
        <v>0</v>
      </c>
      <c r="E35" s="9493">
        <f t="shared" si="0"/>
        <v>0</v>
      </c>
      <c r="F35" s="9494">
        <v>40</v>
      </c>
      <c r="G35" s="9491">
        <v>9.4499999999999993</v>
      </c>
      <c r="H35" s="9491">
        <v>10</v>
      </c>
      <c r="I35" s="9492">
        <v>0</v>
      </c>
      <c r="J35" s="9493">
        <f t="shared" si="1"/>
        <v>0</v>
      </c>
      <c r="K35" s="9494">
        <v>72</v>
      </c>
      <c r="L35" s="9495">
        <v>17.45</v>
      </c>
      <c r="M35" s="9491">
        <v>18</v>
      </c>
      <c r="N35" s="9492">
        <v>0</v>
      </c>
      <c r="O35" s="9493">
        <f t="shared" si="2"/>
        <v>0</v>
      </c>
      <c r="P35" s="9496"/>
      <c r="Q35" s="10696">
        <v>7</v>
      </c>
      <c r="R35" s="10631">
        <v>7.15</v>
      </c>
      <c r="S35" s="12">
        <f>AVERAGE(D56:D59)</f>
        <v>0</v>
      </c>
    </row>
    <row r="36" spans="1:19" x14ac:dyDescent="0.2">
      <c r="A36" s="9497">
        <v>9</v>
      </c>
      <c r="B36" s="9498">
        <v>2</v>
      </c>
      <c r="C36" s="9499">
        <v>2.15</v>
      </c>
      <c r="D36" s="9500">
        <v>0</v>
      </c>
      <c r="E36" s="9501">
        <f t="shared" si="0"/>
        <v>0</v>
      </c>
      <c r="F36" s="9502">
        <v>41</v>
      </c>
      <c r="G36" s="9503">
        <v>10</v>
      </c>
      <c r="H36" s="9504">
        <v>10.15</v>
      </c>
      <c r="I36" s="9500">
        <v>0</v>
      </c>
      <c r="J36" s="9501">
        <f t="shared" si="1"/>
        <v>0</v>
      </c>
      <c r="K36" s="9502">
        <v>73</v>
      </c>
      <c r="L36" s="9504">
        <v>18</v>
      </c>
      <c r="M36" s="9503">
        <v>18.149999999999999</v>
      </c>
      <c r="N36" s="9500">
        <v>0</v>
      </c>
      <c r="O36" s="9501">
        <f t="shared" si="2"/>
        <v>0</v>
      </c>
      <c r="P36" s="9505"/>
      <c r="Q36" s="10696">
        <v>8</v>
      </c>
      <c r="R36" s="10696">
        <v>8.15</v>
      </c>
      <c r="S36" s="12">
        <f>AVERAGE(I28:I31)</f>
        <v>0</v>
      </c>
    </row>
    <row r="37" spans="1:19" x14ac:dyDescent="0.2">
      <c r="A37" s="9506">
        <v>10</v>
      </c>
      <c r="B37" s="9506">
        <v>2.15</v>
      </c>
      <c r="C37" s="9507">
        <v>2.2999999999999998</v>
      </c>
      <c r="D37" s="9508">
        <v>0</v>
      </c>
      <c r="E37" s="9509">
        <f t="shared" si="0"/>
        <v>0</v>
      </c>
      <c r="F37" s="9510">
        <v>42</v>
      </c>
      <c r="G37" s="9507">
        <v>10.15</v>
      </c>
      <c r="H37" s="9511">
        <v>10.3</v>
      </c>
      <c r="I37" s="9508">
        <v>0</v>
      </c>
      <c r="J37" s="9509">
        <f t="shared" si="1"/>
        <v>0</v>
      </c>
      <c r="K37" s="9510">
        <v>74</v>
      </c>
      <c r="L37" s="9511">
        <v>18.149999999999999</v>
      </c>
      <c r="M37" s="9507">
        <v>18.3</v>
      </c>
      <c r="N37" s="9508">
        <v>0</v>
      </c>
      <c r="O37" s="9509">
        <f t="shared" si="2"/>
        <v>0</v>
      </c>
      <c r="P37" s="9512"/>
      <c r="Q37" s="10696">
        <v>9</v>
      </c>
      <c r="R37" s="10696">
        <v>9.15</v>
      </c>
      <c r="S37" s="12">
        <f>AVERAGE(I32:I35)</f>
        <v>0</v>
      </c>
    </row>
    <row r="38" spans="1:19" x14ac:dyDescent="0.2">
      <c r="A38" s="9513">
        <v>11</v>
      </c>
      <c r="B38" s="9514">
        <v>2.2999999999999998</v>
      </c>
      <c r="C38" s="9515">
        <v>2.4500000000000002</v>
      </c>
      <c r="D38" s="9516">
        <v>0</v>
      </c>
      <c r="E38" s="9517">
        <f t="shared" si="0"/>
        <v>0</v>
      </c>
      <c r="F38" s="9518">
        <v>43</v>
      </c>
      <c r="G38" s="9519">
        <v>10.3</v>
      </c>
      <c r="H38" s="9520">
        <v>10.45</v>
      </c>
      <c r="I38" s="9516">
        <v>0</v>
      </c>
      <c r="J38" s="9517">
        <f t="shared" si="1"/>
        <v>0</v>
      </c>
      <c r="K38" s="9518">
        <v>75</v>
      </c>
      <c r="L38" s="9520">
        <v>18.3</v>
      </c>
      <c r="M38" s="9519">
        <v>18.45</v>
      </c>
      <c r="N38" s="9516">
        <v>0</v>
      </c>
      <c r="O38" s="9517">
        <f t="shared" si="2"/>
        <v>0</v>
      </c>
      <c r="P38" s="9521"/>
      <c r="Q38" s="10696">
        <v>10</v>
      </c>
      <c r="R38" s="10693">
        <v>10.15</v>
      </c>
      <c r="S38" s="12">
        <f>AVERAGE(I36:I39)</f>
        <v>0</v>
      </c>
    </row>
    <row r="39" spans="1:19" x14ac:dyDescent="0.2">
      <c r="A39" s="9522">
        <v>12</v>
      </c>
      <c r="B39" s="9522">
        <v>2.4500000000000002</v>
      </c>
      <c r="C39" s="9523">
        <v>3</v>
      </c>
      <c r="D39" s="9524">
        <v>0</v>
      </c>
      <c r="E39" s="9525">
        <f t="shared" si="0"/>
        <v>0</v>
      </c>
      <c r="F39" s="9526">
        <v>44</v>
      </c>
      <c r="G39" s="9523">
        <v>10.45</v>
      </c>
      <c r="H39" s="9527">
        <v>11</v>
      </c>
      <c r="I39" s="9524">
        <v>0</v>
      </c>
      <c r="J39" s="9525">
        <f t="shared" si="1"/>
        <v>0</v>
      </c>
      <c r="K39" s="9526">
        <v>76</v>
      </c>
      <c r="L39" s="9527">
        <v>18.45</v>
      </c>
      <c r="M39" s="9523">
        <v>19</v>
      </c>
      <c r="N39" s="9524">
        <v>0</v>
      </c>
      <c r="O39" s="9525">
        <f t="shared" si="2"/>
        <v>0</v>
      </c>
      <c r="P39" s="9528"/>
      <c r="Q39" s="10696">
        <v>11</v>
      </c>
      <c r="R39" s="10693">
        <v>11.15</v>
      </c>
      <c r="S39" s="12">
        <f>AVERAGE(I40:I43)</f>
        <v>0</v>
      </c>
    </row>
    <row r="40" spans="1:19" x14ac:dyDescent="0.2">
      <c r="A40" s="9529">
        <v>13</v>
      </c>
      <c r="B40" s="9530">
        <v>3</v>
      </c>
      <c r="C40" s="9531">
        <v>3.15</v>
      </c>
      <c r="D40" s="9532">
        <v>0</v>
      </c>
      <c r="E40" s="9533">
        <f t="shared" si="0"/>
        <v>0</v>
      </c>
      <c r="F40" s="9534">
        <v>45</v>
      </c>
      <c r="G40" s="9535">
        <v>11</v>
      </c>
      <c r="H40" s="9536">
        <v>11.15</v>
      </c>
      <c r="I40" s="9532">
        <v>0</v>
      </c>
      <c r="J40" s="9533">
        <f t="shared" si="1"/>
        <v>0</v>
      </c>
      <c r="K40" s="9534">
        <v>77</v>
      </c>
      <c r="L40" s="9536">
        <v>19</v>
      </c>
      <c r="M40" s="9535">
        <v>19.149999999999999</v>
      </c>
      <c r="N40" s="9532">
        <v>0</v>
      </c>
      <c r="O40" s="9533">
        <f t="shared" si="2"/>
        <v>0</v>
      </c>
      <c r="P40" s="9537"/>
      <c r="Q40" s="10696">
        <v>12</v>
      </c>
      <c r="R40" s="10693">
        <v>12.15</v>
      </c>
      <c r="S40" s="12">
        <f>AVERAGE(I44:I47)</f>
        <v>0</v>
      </c>
    </row>
    <row r="41" spans="1:19" x14ac:dyDescent="0.2">
      <c r="A41" s="9538">
        <v>14</v>
      </c>
      <c r="B41" s="9538">
        <v>3.15</v>
      </c>
      <c r="C41" s="9539">
        <v>3.3</v>
      </c>
      <c r="D41" s="9540">
        <v>0</v>
      </c>
      <c r="E41" s="9541">
        <f t="shared" si="0"/>
        <v>0</v>
      </c>
      <c r="F41" s="9542">
        <v>46</v>
      </c>
      <c r="G41" s="9543">
        <v>11.15</v>
      </c>
      <c r="H41" s="9539">
        <v>11.3</v>
      </c>
      <c r="I41" s="9540">
        <v>0</v>
      </c>
      <c r="J41" s="9541">
        <f t="shared" si="1"/>
        <v>0</v>
      </c>
      <c r="K41" s="9542">
        <v>78</v>
      </c>
      <c r="L41" s="9539">
        <v>19.149999999999999</v>
      </c>
      <c r="M41" s="9543">
        <v>19.3</v>
      </c>
      <c r="N41" s="9540">
        <v>0</v>
      </c>
      <c r="O41" s="9541">
        <f t="shared" si="2"/>
        <v>0</v>
      </c>
      <c r="P41" s="9544"/>
      <c r="Q41" s="10696">
        <v>13</v>
      </c>
      <c r="R41" s="10693">
        <v>13.15</v>
      </c>
      <c r="S41" s="12">
        <f>AVERAGE(I48:I51)</f>
        <v>0</v>
      </c>
    </row>
    <row r="42" spans="1:19" x14ac:dyDescent="0.2">
      <c r="A42" s="9545">
        <v>15</v>
      </c>
      <c r="B42" s="9546">
        <v>3.3</v>
      </c>
      <c r="C42" s="9547">
        <v>3.45</v>
      </c>
      <c r="D42" s="9548">
        <v>0</v>
      </c>
      <c r="E42" s="9549">
        <f t="shared" si="0"/>
        <v>0</v>
      </c>
      <c r="F42" s="9550">
        <v>47</v>
      </c>
      <c r="G42" s="9551">
        <v>11.3</v>
      </c>
      <c r="H42" s="9552">
        <v>11.45</v>
      </c>
      <c r="I42" s="9548">
        <v>0</v>
      </c>
      <c r="J42" s="9549">
        <f t="shared" si="1"/>
        <v>0</v>
      </c>
      <c r="K42" s="9550">
        <v>79</v>
      </c>
      <c r="L42" s="9552">
        <v>19.3</v>
      </c>
      <c r="M42" s="9551">
        <v>19.45</v>
      </c>
      <c r="N42" s="9548">
        <v>0</v>
      </c>
      <c r="O42" s="9549">
        <f t="shared" si="2"/>
        <v>0</v>
      </c>
      <c r="P42" s="9553"/>
      <c r="Q42" s="10696">
        <v>14</v>
      </c>
      <c r="R42" s="10693">
        <v>14.15</v>
      </c>
      <c r="S42" s="12">
        <f>AVERAGE(I52:I55)</f>
        <v>0</v>
      </c>
    </row>
    <row r="43" spans="1:19" x14ac:dyDescent="0.2">
      <c r="A43" s="9554">
        <v>16</v>
      </c>
      <c r="B43" s="9554">
        <v>3.45</v>
      </c>
      <c r="C43" s="9555">
        <v>4</v>
      </c>
      <c r="D43" s="9556">
        <v>0</v>
      </c>
      <c r="E43" s="9557">
        <f t="shared" si="0"/>
        <v>0</v>
      </c>
      <c r="F43" s="9558">
        <v>48</v>
      </c>
      <c r="G43" s="9559">
        <v>11.45</v>
      </c>
      <c r="H43" s="9555">
        <v>12</v>
      </c>
      <c r="I43" s="9556">
        <v>0</v>
      </c>
      <c r="J43" s="9557">
        <f t="shared" si="1"/>
        <v>0</v>
      </c>
      <c r="K43" s="9558">
        <v>80</v>
      </c>
      <c r="L43" s="9555">
        <v>19.45</v>
      </c>
      <c r="M43" s="9555">
        <v>20</v>
      </c>
      <c r="N43" s="9556">
        <v>0</v>
      </c>
      <c r="O43" s="9557">
        <f t="shared" si="2"/>
        <v>0</v>
      </c>
      <c r="P43" s="9560"/>
      <c r="Q43" s="10696">
        <v>15</v>
      </c>
      <c r="R43" s="10696">
        <v>15.15</v>
      </c>
      <c r="S43" s="12">
        <f>AVERAGE(I56:I59)</f>
        <v>0</v>
      </c>
    </row>
    <row r="44" spans="1:19" x14ac:dyDescent="0.2">
      <c r="A44" s="9561">
        <v>17</v>
      </c>
      <c r="B44" s="9562">
        <v>4</v>
      </c>
      <c r="C44" s="9563">
        <v>4.1500000000000004</v>
      </c>
      <c r="D44" s="9564">
        <v>0</v>
      </c>
      <c r="E44" s="9565">
        <f t="shared" si="0"/>
        <v>0</v>
      </c>
      <c r="F44" s="9566">
        <v>49</v>
      </c>
      <c r="G44" s="9567">
        <v>12</v>
      </c>
      <c r="H44" s="9568">
        <v>12.15</v>
      </c>
      <c r="I44" s="9564">
        <v>0</v>
      </c>
      <c r="J44" s="9565">
        <f t="shared" si="1"/>
        <v>0</v>
      </c>
      <c r="K44" s="9566">
        <v>81</v>
      </c>
      <c r="L44" s="9568">
        <v>20</v>
      </c>
      <c r="M44" s="9567">
        <v>20.149999999999999</v>
      </c>
      <c r="N44" s="9564">
        <v>0</v>
      </c>
      <c r="O44" s="9565">
        <f t="shared" si="2"/>
        <v>0</v>
      </c>
      <c r="P44" s="9569"/>
      <c r="Q44" s="10696">
        <v>16</v>
      </c>
      <c r="R44" s="10696">
        <v>16.149999999999999</v>
      </c>
      <c r="S44" s="12">
        <f>AVERAGE(N28:N31)</f>
        <v>0</v>
      </c>
    </row>
    <row r="45" spans="1:19" x14ac:dyDescent="0.2">
      <c r="A45" s="9570">
        <v>18</v>
      </c>
      <c r="B45" s="9570">
        <v>4.1500000000000004</v>
      </c>
      <c r="C45" s="9571">
        <v>4.3</v>
      </c>
      <c r="D45" s="9572">
        <v>0</v>
      </c>
      <c r="E45" s="9573">
        <f t="shared" si="0"/>
        <v>0</v>
      </c>
      <c r="F45" s="9574">
        <v>50</v>
      </c>
      <c r="G45" s="9575">
        <v>12.15</v>
      </c>
      <c r="H45" s="9571">
        <v>12.3</v>
      </c>
      <c r="I45" s="9572">
        <v>0</v>
      </c>
      <c r="J45" s="9573">
        <f t="shared" si="1"/>
        <v>0</v>
      </c>
      <c r="K45" s="9574">
        <v>82</v>
      </c>
      <c r="L45" s="9571">
        <v>20.149999999999999</v>
      </c>
      <c r="M45" s="9575">
        <v>20.3</v>
      </c>
      <c r="N45" s="9572">
        <v>0</v>
      </c>
      <c r="O45" s="9573">
        <f t="shared" si="2"/>
        <v>0</v>
      </c>
      <c r="P45" s="9576"/>
      <c r="Q45" s="10696">
        <v>17</v>
      </c>
      <c r="R45" s="10696">
        <v>17.149999999999999</v>
      </c>
      <c r="S45" s="12">
        <f>AVERAGE(N32:N35)</f>
        <v>0</v>
      </c>
    </row>
    <row r="46" spans="1:19" x14ac:dyDescent="0.2">
      <c r="A46" s="9577">
        <v>19</v>
      </c>
      <c r="B46" s="9578">
        <v>4.3</v>
      </c>
      <c r="C46" s="9579">
        <v>4.45</v>
      </c>
      <c r="D46" s="9580">
        <v>0</v>
      </c>
      <c r="E46" s="9581">
        <f t="shared" si="0"/>
        <v>0</v>
      </c>
      <c r="F46" s="9582">
        <v>51</v>
      </c>
      <c r="G46" s="9583">
        <v>12.3</v>
      </c>
      <c r="H46" s="9584">
        <v>12.45</v>
      </c>
      <c r="I46" s="9580">
        <v>0</v>
      </c>
      <c r="J46" s="9581">
        <f t="shared" si="1"/>
        <v>0</v>
      </c>
      <c r="K46" s="9582">
        <v>83</v>
      </c>
      <c r="L46" s="9584">
        <v>20.3</v>
      </c>
      <c r="M46" s="9583">
        <v>20.45</v>
      </c>
      <c r="N46" s="9580">
        <v>0</v>
      </c>
      <c r="O46" s="9581">
        <f t="shared" si="2"/>
        <v>0</v>
      </c>
      <c r="P46" s="9585"/>
      <c r="Q46" s="10693">
        <v>18</v>
      </c>
      <c r="R46" s="10696">
        <v>18.149999999999999</v>
      </c>
      <c r="S46" s="12">
        <f>AVERAGE(N36:N39)</f>
        <v>0</v>
      </c>
    </row>
    <row r="47" spans="1:19" x14ac:dyDescent="0.2">
      <c r="A47" s="9586">
        <v>20</v>
      </c>
      <c r="B47" s="9586">
        <v>4.45</v>
      </c>
      <c r="C47" s="9587">
        <v>5</v>
      </c>
      <c r="D47" s="9588">
        <v>0</v>
      </c>
      <c r="E47" s="9589">
        <f t="shared" si="0"/>
        <v>0</v>
      </c>
      <c r="F47" s="9590">
        <v>52</v>
      </c>
      <c r="G47" s="9591">
        <v>12.45</v>
      </c>
      <c r="H47" s="9587">
        <v>13</v>
      </c>
      <c r="I47" s="9588">
        <v>0</v>
      </c>
      <c r="J47" s="9589">
        <f t="shared" si="1"/>
        <v>0</v>
      </c>
      <c r="K47" s="9590">
        <v>84</v>
      </c>
      <c r="L47" s="9587">
        <v>20.45</v>
      </c>
      <c r="M47" s="9591">
        <v>21</v>
      </c>
      <c r="N47" s="9588">
        <v>0</v>
      </c>
      <c r="O47" s="9589">
        <f t="shared" si="2"/>
        <v>0</v>
      </c>
      <c r="P47" s="9592"/>
      <c r="Q47" s="10693">
        <v>19</v>
      </c>
      <c r="R47" s="10696">
        <v>19.149999999999999</v>
      </c>
      <c r="S47" s="12">
        <f>AVERAGE(N40:N43)</f>
        <v>0</v>
      </c>
    </row>
    <row r="48" spans="1:19" x14ac:dyDescent="0.2">
      <c r="A48" s="9593">
        <v>21</v>
      </c>
      <c r="B48" s="9594">
        <v>5</v>
      </c>
      <c r="C48" s="9595">
        <v>5.15</v>
      </c>
      <c r="D48" s="9596">
        <v>0</v>
      </c>
      <c r="E48" s="9597">
        <f t="shared" si="0"/>
        <v>0</v>
      </c>
      <c r="F48" s="9598">
        <v>53</v>
      </c>
      <c r="G48" s="9594">
        <v>13</v>
      </c>
      <c r="H48" s="9599">
        <v>13.15</v>
      </c>
      <c r="I48" s="9596">
        <v>0</v>
      </c>
      <c r="J48" s="9597">
        <f t="shared" si="1"/>
        <v>0</v>
      </c>
      <c r="K48" s="9598">
        <v>85</v>
      </c>
      <c r="L48" s="9599">
        <v>21</v>
      </c>
      <c r="M48" s="9594">
        <v>21.15</v>
      </c>
      <c r="N48" s="9596">
        <v>0</v>
      </c>
      <c r="O48" s="9597">
        <f t="shared" si="2"/>
        <v>0</v>
      </c>
      <c r="P48" s="9600"/>
      <c r="Q48" s="10693">
        <v>20</v>
      </c>
      <c r="R48" s="10696">
        <v>20.149999999999999</v>
      </c>
      <c r="S48" s="12">
        <f>AVERAGE(N44:N47)</f>
        <v>0</v>
      </c>
    </row>
    <row r="49" spans="1:19" x14ac:dyDescent="0.2">
      <c r="A49" s="9601">
        <v>22</v>
      </c>
      <c r="B49" s="9602">
        <v>5.15</v>
      </c>
      <c r="C49" s="9603">
        <v>5.3</v>
      </c>
      <c r="D49" s="9604">
        <v>0</v>
      </c>
      <c r="E49" s="9605">
        <f t="shared" si="0"/>
        <v>0</v>
      </c>
      <c r="F49" s="9606">
        <v>54</v>
      </c>
      <c r="G49" s="9607">
        <v>13.15</v>
      </c>
      <c r="H49" s="9603">
        <v>13.3</v>
      </c>
      <c r="I49" s="9604">
        <v>0</v>
      </c>
      <c r="J49" s="9605">
        <f t="shared" si="1"/>
        <v>0</v>
      </c>
      <c r="K49" s="9606">
        <v>86</v>
      </c>
      <c r="L49" s="9603">
        <v>21.15</v>
      </c>
      <c r="M49" s="9607">
        <v>21.3</v>
      </c>
      <c r="N49" s="9604">
        <v>0</v>
      </c>
      <c r="O49" s="9605">
        <f t="shared" si="2"/>
        <v>0</v>
      </c>
      <c r="P49" s="9608"/>
      <c r="Q49" s="10693">
        <v>21</v>
      </c>
      <c r="R49" s="10696">
        <v>21.15</v>
      </c>
      <c r="S49" s="12">
        <f>AVERAGE(N48:N51)</f>
        <v>0</v>
      </c>
    </row>
    <row r="50" spans="1:19" x14ac:dyDescent="0.2">
      <c r="A50" s="9609">
        <v>23</v>
      </c>
      <c r="B50" s="9610">
        <v>5.3</v>
      </c>
      <c r="C50" s="9611">
        <v>5.45</v>
      </c>
      <c r="D50" s="9612">
        <v>0</v>
      </c>
      <c r="E50" s="9613">
        <f t="shared" si="0"/>
        <v>0</v>
      </c>
      <c r="F50" s="9614">
        <v>55</v>
      </c>
      <c r="G50" s="9610">
        <v>13.3</v>
      </c>
      <c r="H50" s="9615">
        <v>13.45</v>
      </c>
      <c r="I50" s="9612">
        <v>0</v>
      </c>
      <c r="J50" s="9613">
        <f t="shared" si="1"/>
        <v>0</v>
      </c>
      <c r="K50" s="9614">
        <v>87</v>
      </c>
      <c r="L50" s="9615">
        <v>21.3</v>
      </c>
      <c r="M50" s="9610">
        <v>21.45</v>
      </c>
      <c r="N50" s="9612">
        <v>0</v>
      </c>
      <c r="O50" s="9613">
        <f t="shared" si="2"/>
        <v>0</v>
      </c>
      <c r="P50" s="9616"/>
      <c r="Q50" s="10693">
        <v>22</v>
      </c>
      <c r="R50" s="10696">
        <v>22.15</v>
      </c>
      <c r="S50" s="12">
        <f>AVERAGE(N52:N55)</f>
        <v>0</v>
      </c>
    </row>
    <row r="51" spans="1:19" x14ac:dyDescent="0.2">
      <c r="A51" s="9617">
        <v>24</v>
      </c>
      <c r="B51" s="9618">
        <v>5.45</v>
      </c>
      <c r="C51" s="9619">
        <v>6</v>
      </c>
      <c r="D51" s="9620">
        <v>0</v>
      </c>
      <c r="E51" s="9621">
        <f t="shared" si="0"/>
        <v>0</v>
      </c>
      <c r="F51" s="9622">
        <v>56</v>
      </c>
      <c r="G51" s="9623">
        <v>13.45</v>
      </c>
      <c r="H51" s="9619">
        <v>14</v>
      </c>
      <c r="I51" s="9620">
        <v>0</v>
      </c>
      <c r="J51" s="9621">
        <f t="shared" si="1"/>
        <v>0</v>
      </c>
      <c r="K51" s="9622">
        <v>88</v>
      </c>
      <c r="L51" s="9619">
        <v>21.45</v>
      </c>
      <c r="M51" s="9623">
        <v>22</v>
      </c>
      <c r="N51" s="9620">
        <v>0</v>
      </c>
      <c r="O51" s="9621">
        <f t="shared" si="2"/>
        <v>0</v>
      </c>
      <c r="P51" s="9624"/>
      <c r="Q51" s="10693">
        <v>23</v>
      </c>
      <c r="R51" s="10696">
        <v>23.15</v>
      </c>
      <c r="S51" s="12">
        <f>AVERAGE(N56:N59)</f>
        <v>0</v>
      </c>
    </row>
    <row r="52" spans="1:19" x14ac:dyDescent="0.2">
      <c r="A52" s="9625">
        <v>25</v>
      </c>
      <c r="B52" s="9626">
        <v>6</v>
      </c>
      <c r="C52" s="9627">
        <v>6.15</v>
      </c>
      <c r="D52" s="9628">
        <v>0</v>
      </c>
      <c r="E52" s="9629">
        <f t="shared" si="0"/>
        <v>0</v>
      </c>
      <c r="F52" s="9630">
        <v>57</v>
      </c>
      <c r="G52" s="9626">
        <v>14</v>
      </c>
      <c r="H52" s="9631">
        <v>14.15</v>
      </c>
      <c r="I52" s="9628">
        <v>0</v>
      </c>
      <c r="J52" s="9629">
        <f t="shared" si="1"/>
        <v>0</v>
      </c>
      <c r="K52" s="9630">
        <v>89</v>
      </c>
      <c r="L52" s="9631">
        <v>22</v>
      </c>
      <c r="M52" s="9626">
        <v>22.15</v>
      </c>
      <c r="N52" s="9628">
        <v>0</v>
      </c>
      <c r="O52" s="9629">
        <f t="shared" si="2"/>
        <v>0</v>
      </c>
      <c r="P52" s="9632"/>
      <c r="Q52" t="s">
        <v>168</v>
      </c>
      <c r="S52" s="12">
        <f>AVERAGE(S28:S51)</f>
        <v>0</v>
      </c>
    </row>
    <row r="53" spans="1:19" x14ac:dyDescent="0.2">
      <c r="A53" s="9633">
        <v>26</v>
      </c>
      <c r="B53" s="9634">
        <v>6.15</v>
      </c>
      <c r="C53" s="9635">
        <v>6.3</v>
      </c>
      <c r="D53" s="9636">
        <v>0</v>
      </c>
      <c r="E53" s="9637">
        <f t="shared" si="0"/>
        <v>0</v>
      </c>
      <c r="F53" s="9638">
        <v>58</v>
      </c>
      <c r="G53" s="9639">
        <v>14.15</v>
      </c>
      <c r="H53" s="9635">
        <v>14.3</v>
      </c>
      <c r="I53" s="9636">
        <v>0</v>
      </c>
      <c r="J53" s="9637">
        <f t="shared" si="1"/>
        <v>0</v>
      </c>
      <c r="K53" s="9638">
        <v>90</v>
      </c>
      <c r="L53" s="9635">
        <v>22.15</v>
      </c>
      <c r="M53" s="9639">
        <v>22.3</v>
      </c>
      <c r="N53" s="9636">
        <v>0</v>
      </c>
      <c r="O53" s="9637">
        <f t="shared" si="2"/>
        <v>0</v>
      </c>
      <c r="P53" s="9640"/>
    </row>
    <row r="54" spans="1:19" x14ac:dyDescent="0.2">
      <c r="A54" s="9641">
        <v>27</v>
      </c>
      <c r="B54" s="9642">
        <v>6.3</v>
      </c>
      <c r="C54" s="9643">
        <v>6.45</v>
      </c>
      <c r="D54" s="9644">
        <v>0</v>
      </c>
      <c r="E54" s="9645">
        <f t="shared" si="0"/>
        <v>0</v>
      </c>
      <c r="F54" s="9646">
        <v>59</v>
      </c>
      <c r="G54" s="9642">
        <v>14.3</v>
      </c>
      <c r="H54" s="9647">
        <v>14.45</v>
      </c>
      <c r="I54" s="9644">
        <v>0</v>
      </c>
      <c r="J54" s="9645">
        <f t="shared" si="1"/>
        <v>0</v>
      </c>
      <c r="K54" s="9646">
        <v>91</v>
      </c>
      <c r="L54" s="9647">
        <v>22.3</v>
      </c>
      <c r="M54" s="9642">
        <v>22.45</v>
      </c>
      <c r="N54" s="9644">
        <v>0</v>
      </c>
      <c r="O54" s="9645">
        <f t="shared" si="2"/>
        <v>0</v>
      </c>
      <c r="P54" s="9648"/>
    </row>
    <row r="55" spans="1:19" x14ac:dyDescent="0.2">
      <c r="A55" s="9649">
        <v>28</v>
      </c>
      <c r="B55" s="9650">
        <v>6.45</v>
      </c>
      <c r="C55" s="9651">
        <v>7</v>
      </c>
      <c r="D55" s="9652">
        <v>0</v>
      </c>
      <c r="E55" s="9653">
        <f t="shared" si="0"/>
        <v>0</v>
      </c>
      <c r="F55" s="9654">
        <v>60</v>
      </c>
      <c r="G55" s="9655">
        <v>14.45</v>
      </c>
      <c r="H55" s="9655">
        <v>15</v>
      </c>
      <c r="I55" s="9652">
        <v>0</v>
      </c>
      <c r="J55" s="9653">
        <f t="shared" si="1"/>
        <v>0</v>
      </c>
      <c r="K55" s="9654">
        <v>92</v>
      </c>
      <c r="L55" s="9651">
        <v>22.45</v>
      </c>
      <c r="M55" s="9655">
        <v>23</v>
      </c>
      <c r="N55" s="9652">
        <v>0</v>
      </c>
      <c r="O55" s="9653">
        <f t="shared" si="2"/>
        <v>0</v>
      </c>
      <c r="P55" s="9656"/>
    </row>
    <row r="56" spans="1:19" x14ac:dyDescent="0.2">
      <c r="A56" s="9657">
        <v>29</v>
      </c>
      <c r="B56" s="9658">
        <v>7</v>
      </c>
      <c r="C56" s="9659">
        <v>7.15</v>
      </c>
      <c r="D56" s="9660">
        <v>0</v>
      </c>
      <c r="E56" s="9661">
        <f t="shared" si="0"/>
        <v>0</v>
      </c>
      <c r="F56" s="9662">
        <v>61</v>
      </c>
      <c r="G56" s="9658">
        <v>15</v>
      </c>
      <c r="H56" s="9658">
        <v>15.15</v>
      </c>
      <c r="I56" s="9660">
        <v>0</v>
      </c>
      <c r="J56" s="9661">
        <f t="shared" si="1"/>
        <v>0</v>
      </c>
      <c r="K56" s="9662">
        <v>93</v>
      </c>
      <c r="L56" s="9663">
        <v>23</v>
      </c>
      <c r="M56" s="9658">
        <v>23.15</v>
      </c>
      <c r="N56" s="9660">
        <v>0</v>
      </c>
      <c r="O56" s="9661">
        <f t="shared" si="2"/>
        <v>0</v>
      </c>
      <c r="P56" s="9664"/>
    </row>
    <row r="57" spans="1:19" x14ac:dyDescent="0.2">
      <c r="A57" s="9665">
        <v>30</v>
      </c>
      <c r="B57" s="9666">
        <v>7.15</v>
      </c>
      <c r="C57" s="9667">
        <v>7.3</v>
      </c>
      <c r="D57" s="9668">
        <v>0</v>
      </c>
      <c r="E57" s="9669">
        <f t="shared" si="0"/>
        <v>0</v>
      </c>
      <c r="F57" s="9670">
        <v>62</v>
      </c>
      <c r="G57" s="9671">
        <v>15.15</v>
      </c>
      <c r="H57" s="9671">
        <v>15.3</v>
      </c>
      <c r="I57" s="9668">
        <v>0</v>
      </c>
      <c r="J57" s="9669">
        <f t="shared" si="1"/>
        <v>0</v>
      </c>
      <c r="K57" s="9670">
        <v>94</v>
      </c>
      <c r="L57" s="9671">
        <v>23.15</v>
      </c>
      <c r="M57" s="9671">
        <v>23.3</v>
      </c>
      <c r="N57" s="9668">
        <v>0</v>
      </c>
      <c r="O57" s="9669">
        <f t="shared" si="2"/>
        <v>0</v>
      </c>
      <c r="P57" s="9672"/>
    </row>
    <row r="58" spans="1:19" x14ac:dyDescent="0.2">
      <c r="A58" s="9673">
        <v>31</v>
      </c>
      <c r="B58" s="9674">
        <v>7.3</v>
      </c>
      <c r="C58" s="9675">
        <v>7.45</v>
      </c>
      <c r="D58" s="9676">
        <v>0</v>
      </c>
      <c r="E58" s="9677">
        <f t="shared" si="0"/>
        <v>0</v>
      </c>
      <c r="F58" s="9678">
        <v>63</v>
      </c>
      <c r="G58" s="9674">
        <v>15.3</v>
      </c>
      <c r="H58" s="9674">
        <v>15.45</v>
      </c>
      <c r="I58" s="9676">
        <v>0</v>
      </c>
      <c r="J58" s="9677">
        <f t="shared" si="1"/>
        <v>0</v>
      </c>
      <c r="K58" s="9678">
        <v>95</v>
      </c>
      <c r="L58" s="9674">
        <v>23.3</v>
      </c>
      <c r="M58" s="9674">
        <v>23.45</v>
      </c>
      <c r="N58" s="9676">
        <v>0</v>
      </c>
      <c r="O58" s="9677">
        <f t="shared" si="2"/>
        <v>0</v>
      </c>
      <c r="P58" s="9679"/>
    </row>
    <row r="59" spans="1:19" x14ac:dyDescent="0.2">
      <c r="A59" s="9680">
        <v>32</v>
      </c>
      <c r="B59" s="9681">
        <v>7.45</v>
      </c>
      <c r="C59" s="9682">
        <v>8</v>
      </c>
      <c r="D59" s="9683">
        <v>0</v>
      </c>
      <c r="E59" s="9684">
        <f t="shared" si="0"/>
        <v>0</v>
      </c>
      <c r="F59" s="9685">
        <v>64</v>
      </c>
      <c r="G59" s="9686">
        <v>15.45</v>
      </c>
      <c r="H59" s="9686">
        <v>16</v>
      </c>
      <c r="I59" s="9683">
        <v>0</v>
      </c>
      <c r="J59" s="9684">
        <f t="shared" si="1"/>
        <v>0</v>
      </c>
      <c r="K59" s="9685">
        <v>96</v>
      </c>
      <c r="L59" s="9686">
        <v>23.45</v>
      </c>
      <c r="M59" s="9686">
        <v>24</v>
      </c>
      <c r="N59" s="9683">
        <v>0</v>
      </c>
      <c r="O59" s="9684">
        <f t="shared" si="2"/>
        <v>0</v>
      </c>
      <c r="P59" s="9687"/>
    </row>
    <row r="60" spans="1:19" x14ac:dyDescent="0.2">
      <c r="A60" s="9688" t="s">
        <v>27</v>
      </c>
      <c r="B60" s="9689"/>
      <c r="C60" s="9689"/>
      <c r="D60" s="9690">
        <f>SUM(D28:D59)</f>
        <v>0</v>
      </c>
      <c r="E60" s="9691">
        <f>SUM(E28:E59)</f>
        <v>0</v>
      </c>
      <c r="F60" s="9689"/>
      <c r="G60" s="9689"/>
      <c r="H60" s="9689"/>
      <c r="I60" s="9690">
        <f>SUM(I28:I59)</f>
        <v>0</v>
      </c>
      <c r="J60" s="9691">
        <f>SUM(J28:J59)</f>
        <v>0</v>
      </c>
      <c r="K60" s="9689"/>
      <c r="L60" s="9689"/>
      <c r="M60" s="9689"/>
      <c r="N60" s="9689">
        <f>SUM(N28:N59)</f>
        <v>0</v>
      </c>
      <c r="O60" s="9691">
        <f>SUM(O28:O59)</f>
        <v>0</v>
      </c>
      <c r="P60" s="9692"/>
    </row>
    <row r="64" spans="1:19" x14ac:dyDescent="0.2">
      <c r="A64" t="s">
        <v>108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9693"/>
      <c r="B66" s="9694"/>
      <c r="C66" s="9694"/>
      <c r="D66" s="9695"/>
      <c r="E66" s="9694"/>
      <c r="F66" s="9694"/>
      <c r="G66" s="9694"/>
      <c r="H66" s="9694"/>
      <c r="I66" s="9695"/>
      <c r="J66" s="9696"/>
      <c r="K66" s="9694"/>
      <c r="L66" s="9694"/>
      <c r="M66" s="9694"/>
      <c r="N66" s="9694"/>
      <c r="O66" s="9694"/>
      <c r="P66" s="9697"/>
    </row>
    <row r="67" spans="1:16" x14ac:dyDescent="0.2">
      <c r="A67" s="9698" t="s">
        <v>28</v>
      </c>
      <c r="B67" s="9699"/>
      <c r="C67" s="9699"/>
      <c r="D67" s="9700"/>
      <c r="E67" s="9701"/>
      <c r="F67" s="9699"/>
      <c r="G67" s="9699"/>
      <c r="H67" s="9701"/>
      <c r="I67" s="9700"/>
      <c r="J67" s="9702"/>
      <c r="K67" s="9699"/>
      <c r="L67" s="9699"/>
      <c r="M67" s="9699"/>
      <c r="N67" s="9699"/>
      <c r="O67" s="9699"/>
      <c r="P67" s="9703"/>
    </row>
    <row r="68" spans="1:16" x14ac:dyDescent="0.2">
      <c r="A68" s="9704"/>
      <c r="B68" s="9705"/>
      <c r="C68" s="9705"/>
      <c r="D68" s="9705"/>
      <c r="E68" s="9705"/>
      <c r="F68" s="9705"/>
      <c r="G68" s="9705"/>
      <c r="H68" s="9705"/>
      <c r="I68" s="9705"/>
      <c r="J68" s="9705"/>
      <c r="K68" s="9705"/>
      <c r="L68" s="9706"/>
      <c r="M68" s="9706"/>
      <c r="N68" s="9706"/>
      <c r="O68" s="9706"/>
      <c r="P68" s="9707"/>
    </row>
    <row r="69" spans="1:16" x14ac:dyDescent="0.2">
      <c r="A69" s="9708"/>
      <c r="B69" s="9709"/>
      <c r="C69" s="9709"/>
      <c r="D69" s="9710"/>
      <c r="E69" s="9711"/>
      <c r="F69" s="9709"/>
      <c r="G69" s="9709"/>
      <c r="H69" s="9711"/>
      <c r="I69" s="9710"/>
      <c r="J69" s="9712"/>
      <c r="K69" s="9709"/>
      <c r="L69" s="9709"/>
      <c r="M69" s="9709"/>
      <c r="N69" s="9709"/>
      <c r="O69" s="9709"/>
      <c r="P69" s="9713"/>
    </row>
    <row r="70" spans="1:16" x14ac:dyDescent="0.2">
      <c r="A70" s="9714"/>
      <c r="B70" s="9715"/>
      <c r="C70" s="9715"/>
      <c r="D70" s="9716"/>
      <c r="E70" s="9717"/>
      <c r="F70" s="9715"/>
      <c r="G70" s="9715"/>
      <c r="H70" s="9717"/>
      <c r="I70" s="9716"/>
      <c r="J70" s="9715"/>
      <c r="K70" s="9715"/>
      <c r="L70" s="9715"/>
      <c r="M70" s="9715"/>
      <c r="N70" s="9715"/>
      <c r="O70" s="9715"/>
      <c r="P70" s="9718"/>
    </row>
    <row r="71" spans="1:16" x14ac:dyDescent="0.2">
      <c r="A71" s="9719"/>
      <c r="B71" s="9720"/>
      <c r="C71" s="9720"/>
      <c r="D71" s="9721"/>
      <c r="E71" s="9722"/>
      <c r="F71" s="9720"/>
      <c r="G71" s="9720"/>
      <c r="H71" s="9722"/>
      <c r="I71" s="9721"/>
      <c r="J71" s="9720"/>
      <c r="K71" s="9720"/>
      <c r="L71" s="9720"/>
      <c r="M71" s="9720"/>
      <c r="N71" s="9720"/>
      <c r="O71" s="9720"/>
      <c r="P71" s="9723"/>
    </row>
    <row r="72" spans="1:16" x14ac:dyDescent="0.2">
      <c r="A72" s="9724"/>
      <c r="B72" s="9725"/>
      <c r="C72" s="9725"/>
      <c r="D72" s="9726"/>
      <c r="E72" s="9727"/>
      <c r="F72" s="9725"/>
      <c r="G72" s="9725"/>
      <c r="H72" s="9727"/>
      <c r="I72" s="9726"/>
      <c r="J72" s="9725"/>
      <c r="K72" s="9725"/>
      <c r="L72" s="9725"/>
      <c r="M72" s="9725" t="s">
        <v>29</v>
      </c>
      <c r="N72" s="9725"/>
      <c r="O72" s="9725"/>
      <c r="P72" s="9728"/>
    </row>
    <row r="73" spans="1:16" x14ac:dyDescent="0.2">
      <c r="A73" s="9729"/>
      <c r="B73" s="9730"/>
      <c r="C73" s="9730"/>
      <c r="D73" s="9731"/>
      <c r="E73" s="9732"/>
      <c r="F73" s="9730"/>
      <c r="G73" s="9730"/>
      <c r="H73" s="9732"/>
      <c r="I73" s="9731"/>
      <c r="J73" s="9730"/>
      <c r="K73" s="9730"/>
      <c r="L73" s="9730"/>
      <c r="M73" s="9730" t="s">
        <v>30</v>
      </c>
      <c r="N73" s="9730"/>
      <c r="O73" s="9730"/>
      <c r="P73" s="9733"/>
    </row>
    <row r="74" spans="1:16" ht="15.75" x14ac:dyDescent="0.25">
      <c r="E74" s="9734"/>
      <c r="H74" s="9734"/>
    </row>
    <row r="75" spans="1:16" ht="15.75" x14ac:dyDescent="0.25">
      <c r="C75" s="9735"/>
      <c r="E75" s="9736"/>
      <c r="H75" s="9736"/>
    </row>
    <row r="76" spans="1:16" ht="15.75" x14ac:dyDescent="0.25">
      <c r="E76" s="9737"/>
      <c r="H76" s="9737"/>
    </row>
    <row r="77" spans="1:16" ht="15.75" x14ac:dyDescent="0.25">
      <c r="E77" s="9738"/>
      <c r="H77" s="9738"/>
    </row>
    <row r="78" spans="1:16" ht="15.75" x14ac:dyDescent="0.25">
      <c r="E78" s="9739"/>
      <c r="H78" s="9739"/>
    </row>
    <row r="79" spans="1:16" ht="15.75" x14ac:dyDescent="0.25">
      <c r="E79" s="9740"/>
      <c r="H79" s="9740"/>
    </row>
    <row r="80" spans="1:16" ht="15.75" x14ac:dyDescent="0.25">
      <c r="E80" s="9741"/>
      <c r="H80" s="9741"/>
    </row>
    <row r="81" spans="5:13" ht="15.75" x14ac:dyDescent="0.25">
      <c r="E81" s="9742"/>
      <c r="H81" s="9742"/>
    </row>
    <row r="82" spans="5:13" ht="15.75" x14ac:dyDescent="0.25">
      <c r="E82" s="9743"/>
      <c r="H82" s="9743"/>
    </row>
    <row r="83" spans="5:13" ht="15.75" x14ac:dyDescent="0.25">
      <c r="E83" s="9744"/>
      <c r="H83" s="9744"/>
    </row>
    <row r="84" spans="5:13" ht="15.75" x14ac:dyDescent="0.25">
      <c r="E84" s="9745"/>
      <c r="H84" s="9745"/>
    </row>
    <row r="85" spans="5:13" ht="15.75" x14ac:dyDescent="0.25">
      <c r="E85" s="9746"/>
      <c r="H85" s="9746"/>
    </row>
    <row r="86" spans="5:13" ht="15.75" x14ac:dyDescent="0.25">
      <c r="E86" s="9747"/>
      <c r="H86" s="9747"/>
    </row>
    <row r="87" spans="5:13" ht="15.75" x14ac:dyDescent="0.25">
      <c r="E87" s="9748"/>
      <c r="H87" s="9748"/>
    </row>
    <row r="88" spans="5:13" ht="15.75" x14ac:dyDescent="0.25">
      <c r="E88" s="9749"/>
      <c r="H88" s="9749"/>
    </row>
    <row r="89" spans="5:13" ht="15.75" x14ac:dyDescent="0.25">
      <c r="E89" s="9750"/>
      <c r="H89" s="9750"/>
    </row>
    <row r="90" spans="5:13" ht="15.75" x14ac:dyDescent="0.25">
      <c r="E90" s="9751"/>
      <c r="H90" s="9751"/>
    </row>
    <row r="91" spans="5:13" ht="15.75" x14ac:dyDescent="0.25">
      <c r="E91" s="9752"/>
      <c r="H91" s="9752"/>
    </row>
    <row r="92" spans="5:13" ht="15.75" x14ac:dyDescent="0.25">
      <c r="E92" s="9753"/>
      <c r="H92" s="9753"/>
    </row>
    <row r="93" spans="5:13" ht="15.75" x14ac:dyDescent="0.25">
      <c r="E93" s="9754"/>
      <c r="H93" s="9754"/>
    </row>
    <row r="94" spans="5:13" ht="15.75" x14ac:dyDescent="0.25">
      <c r="E94" s="9755"/>
      <c r="H94" s="9755"/>
    </row>
    <row r="95" spans="5:13" ht="15.75" x14ac:dyDescent="0.25">
      <c r="E95" s="9756"/>
      <c r="H95" s="9756"/>
    </row>
    <row r="96" spans="5:13" ht="15.75" x14ac:dyDescent="0.25">
      <c r="E96" s="9757"/>
      <c r="H96" s="9757"/>
      <c r="M96" s="9758" t="s">
        <v>8</v>
      </c>
    </row>
    <row r="97" spans="5:14" ht="15.75" x14ac:dyDescent="0.25">
      <c r="E97" s="9759"/>
      <c r="H97" s="9759"/>
    </row>
    <row r="98" spans="5:14" ht="15.75" x14ac:dyDescent="0.25">
      <c r="E98" s="9760"/>
      <c r="H98" s="9760"/>
    </row>
    <row r="99" spans="5:14" ht="15.75" x14ac:dyDescent="0.25">
      <c r="E99" s="9761"/>
      <c r="H99" s="9761"/>
    </row>
    <row r="101" spans="5:14" x14ac:dyDescent="0.2">
      <c r="N101" s="9762"/>
    </row>
    <row r="126" spans="4:4" x14ac:dyDescent="0.2">
      <c r="D126" s="9763"/>
    </row>
  </sheetData>
  <mergeCells count="1">
    <mergeCell ref="Q27:R27"/>
  </mergeCells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cols>
    <col min="1" max="16384" width="9.140625" style="238"/>
  </cols>
  <sheetData>
    <row r="1" spans="1:16" ht="12.75" customHeight="1" x14ac:dyDescent="0.2">
      <c r="A1" s="643"/>
      <c r="B1" s="240"/>
      <c r="C1" s="240"/>
      <c r="D1" s="642"/>
      <c r="E1" s="240"/>
      <c r="F1" s="240"/>
      <c r="G1" s="240"/>
      <c r="H1" s="240"/>
      <c r="I1" s="642"/>
      <c r="J1" s="240"/>
      <c r="K1" s="240"/>
      <c r="L1" s="240"/>
      <c r="M1" s="240"/>
      <c r="N1" s="240"/>
      <c r="O1" s="240"/>
      <c r="P1" s="239"/>
    </row>
    <row r="2" spans="1:16" ht="12.75" customHeight="1" x14ac:dyDescent="0.2">
      <c r="A2" s="10528" t="s">
        <v>0</v>
      </c>
      <c r="B2" s="10552"/>
      <c r="C2" s="10552"/>
      <c r="D2" s="10552"/>
      <c r="E2" s="10552"/>
      <c r="F2" s="10552"/>
      <c r="G2" s="10552"/>
      <c r="H2" s="10552"/>
      <c r="I2" s="10552"/>
      <c r="J2" s="10552"/>
      <c r="K2" s="10552"/>
      <c r="L2" s="10552"/>
      <c r="M2" s="10552"/>
      <c r="N2" s="10552"/>
      <c r="O2" s="10552"/>
      <c r="P2" s="237"/>
    </row>
    <row r="3" spans="1:16" ht="12.75" customHeight="1" x14ac:dyDescent="0.2">
      <c r="A3" s="236"/>
      <c r="B3" s="641"/>
      <c r="C3" s="641"/>
      <c r="D3" s="641"/>
      <c r="E3" s="641"/>
      <c r="F3" s="641"/>
      <c r="G3" s="641"/>
      <c r="H3" s="641"/>
      <c r="I3" s="641"/>
      <c r="J3" s="641"/>
      <c r="K3" s="641"/>
      <c r="L3" s="641"/>
      <c r="M3" s="641"/>
      <c r="N3" s="641"/>
      <c r="O3" s="641"/>
      <c r="P3" s="640"/>
    </row>
    <row r="4" spans="1:16" ht="12.75" customHeight="1" x14ac:dyDescent="0.2">
      <c r="A4" s="235" t="s">
        <v>122</v>
      </c>
      <c r="B4" s="639"/>
      <c r="C4" s="639"/>
      <c r="D4" s="639"/>
      <c r="E4" s="639"/>
      <c r="F4" s="639"/>
      <c r="G4" s="639"/>
      <c r="H4" s="639"/>
      <c r="I4" s="639"/>
      <c r="J4" s="638"/>
      <c r="K4" s="637"/>
      <c r="L4" s="637"/>
      <c r="M4" s="637"/>
      <c r="N4" s="637"/>
      <c r="O4" s="637"/>
      <c r="P4" s="640"/>
    </row>
    <row r="5" spans="1:16" ht="12.75" customHeight="1" x14ac:dyDescent="0.2">
      <c r="A5" s="234"/>
      <c r="B5" s="637"/>
      <c r="C5" s="637"/>
      <c r="D5" s="636"/>
      <c r="E5" s="637"/>
      <c r="F5" s="637"/>
      <c r="G5" s="637"/>
      <c r="H5" s="637"/>
      <c r="I5" s="636"/>
      <c r="J5" s="637"/>
      <c r="K5" s="637"/>
      <c r="L5" s="637"/>
      <c r="M5" s="637"/>
      <c r="N5" s="637"/>
      <c r="O5" s="637"/>
      <c r="P5" s="640"/>
    </row>
    <row r="6" spans="1:16" ht="12.75" customHeight="1" x14ac:dyDescent="0.2">
      <c r="A6" s="234" t="s">
        <v>2</v>
      </c>
      <c r="B6" s="637"/>
      <c r="C6" s="637"/>
      <c r="D6" s="636"/>
      <c r="E6" s="637"/>
      <c r="F6" s="637"/>
      <c r="G6" s="637"/>
      <c r="H6" s="637"/>
      <c r="I6" s="636"/>
      <c r="J6" s="637"/>
      <c r="K6" s="637"/>
      <c r="L6" s="637"/>
      <c r="M6" s="637"/>
      <c r="N6" s="637"/>
      <c r="O6" s="637"/>
      <c r="P6" s="640"/>
    </row>
    <row r="7" spans="1:16" ht="12.75" customHeight="1" x14ac:dyDescent="0.2">
      <c r="A7" s="234" t="s">
        <v>3</v>
      </c>
      <c r="B7" s="637"/>
      <c r="C7" s="637"/>
      <c r="D7" s="636"/>
      <c r="E7" s="637"/>
      <c r="F7" s="637"/>
      <c r="G7" s="637"/>
      <c r="H7" s="637"/>
      <c r="I7" s="636"/>
      <c r="J7" s="637"/>
      <c r="K7" s="637"/>
      <c r="L7" s="637"/>
      <c r="M7" s="637"/>
      <c r="N7" s="637"/>
      <c r="O7" s="637"/>
      <c r="P7" s="640"/>
    </row>
    <row r="8" spans="1:16" ht="12.75" customHeight="1" x14ac:dyDescent="0.2">
      <c r="A8" s="234" t="s">
        <v>4</v>
      </c>
      <c r="B8" s="637"/>
      <c r="C8" s="637"/>
      <c r="D8" s="636"/>
      <c r="E8" s="637"/>
      <c r="F8" s="637"/>
      <c r="G8" s="637"/>
      <c r="H8" s="637"/>
      <c r="I8" s="636"/>
      <c r="J8" s="637"/>
      <c r="K8" s="637"/>
      <c r="L8" s="637"/>
      <c r="M8" s="637"/>
      <c r="N8" s="637"/>
      <c r="O8" s="637"/>
      <c r="P8" s="640"/>
    </row>
    <row r="9" spans="1:16" ht="12.75" customHeight="1" x14ac:dyDescent="0.2">
      <c r="A9" s="10551" t="s">
        <v>5</v>
      </c>
      <c r="B9" s="635"/>
      <c r="C9" s="635"/>
      <c r="D9" s="634"/>
      <c r="E9" s="635"/>
      <c r="F9" s="635"/>
      <c r="G9" s="635"/>
      <c r="H9" s="635"/>
      <c r="I9" s="634"/>
      <c r="J9" s="635"/>
      <c r="K9" s="635"/>
      <c r="L9" s="635"/>
      <c r="M9" s="635"/>
      <c r="N9" s="635"/>
      <c r="O9" s="635"/>
      <c r="P9" s="233"/>
    </row>
    <row r="10" spans="1:16" ht="12.75" customHeight="1" x14ac:dyDescent="0.2">
      <c r="A10" s="234" t="s">
        <v>6</v>
      </c>
      <c r="B10" s="637"/>
      <c r="C10" s="637"/>
      <c r="D10" s="636"/>
      <c r="E10" s="637"/>
      <c r="F10" s="637"/>
      <c r="G10" s="637"/>
      <c r="H10" s="637"/>
      <c r="I10" s="636"/>
      <c r="J10" s="637"/>
      <c r="K10" s="637"/>
      <c r="L10" s="637"/>
      <c r="M10" s="637"/>
      <c r="N10" s="637"/>
      <c r="O10" s="637"/>
      <c r="P10" s="640"/>
    </row>
    <row r="11" spans="1:16" ht="12.75" customHeight="1" x14ac:dyDescent="0.2">
      <c r="A11" s="234"/>
      <c r="B11" s="637"/>
      <c r="C11" s="637"/>
      <c r="D11" s="636"/>
      <c r="E11" s="637"/>
      <c r="F11" s="637"/>
      <c r="G11" s="633"/>
      <c r="H11" s="637"/>
      <c r="I11" s="636"/>
      <c r="J11" s="637"/>
      <c r="K11" s="637"/>
      <c r="L11" s="637"/>
      <c r="M11" s="637"/>
      <c r="N11" s="637"/>
      <c r="O11" s="637"/>
      <c r="P11" s="640"/>
    </row>
    <row r="12" spans="1:16" ht="12.75" customHeight="1" x14ac:dyDescent="0.2">
      <c r="A12" s="234" t="s">
        <v>123</v>
      </c>
      <c r="B12" s="637"/>
      <c r="C12" s="637"/>
      <c r="D12" s="636"/>
      <c r="E12" s="637" t="s">
        <v>8</v>
      </c>
      <c r="F12" s="637"/>
      <c r="G12" s="637"/>
      <c r="H12" s="637"/>
      <c r="I12" s="636"/>
      <c r="J12" s="637"/>
      <c r="K12" s="637"/>
      <c r="L12" s="637"/>
      <c r="M12" s="637"/>
      <c r="N12" s="232" t="s">
        <v>124</v>
      </c>
      <c r="O12" s="637"/>
      <c r="P12" s="640"/>
    </row>
    <row r="13" spans="1:16" ht="12.75" customHeight="1" x14ac:dyDescent="0.2">
      <c r="A13" s="234"/>
      <c r="B13" s="637"/>
      <c r="C13" s="637"/>
      <c r="D13" s="636"/>
      <c r="E13" s="637"/>
      <c r="F13" s="637"/>
      <c r="G13" s="637"/>
      <c r="H13" s="637"/>
      <c r="I13" s="636"/>
      <c r="J13" s="637"/>
      <c r="K13" s="637"/>
      <c r="L13" s="637"/>
      <c r="M13" s="637"/>
      <c r="N13" s="637"/>
      <c r="O13" s="637"/>
      <c r="P13" s="640"/>
    </row>
    <row r="14" spans="1:16" ht="12.75" customHeight="1" x14ac:dyDescent="0.2">
      <c r="A14" s="10551" t="s">
        <v>10</v>
      </c>
      <c r="B14" s="231"/>
      <c r="C14" s="231"/>
      <c r="D14" s="230"/>
      <c r="E14" s="231"/>
      <c r="F14" s="231"/>
      <c r="G14" s="231"/>
      <c r="H14" s="231"/>
      <c r="I14" s="230"/>
      <c r="J14" s="231"/>
      <c r="K14" s="231"/>
      <c r="L14" s="231"/>
      <c r="M14" s="231"/>
      <c r="N14" s="632"/>
      <c r="O14" s="229"/>
      <c r="P14" s="631"/>
    </row>
    <row r="15" spans="1:16" ht="12.75" customHeight="1" x14ac:dyDescent="0.2">
      <c r="A15" s="228"/>
      <c r="B15" s="637"/>
      <c r="C15" s="637"/>
      <c r="D15" s="636"/>
      <c r="E15" s="637"/>
      <c r="F15" s="637"/>
      <c r="G15" s="637"/>
      <c r="H15" s="637"/>
      <c r="I15" s="636"/>
      <c r="J15" s="637"/>
      <c r="K15" s="637"/>
      <c r="L15" s="637"/>
      <c r="M15" s="637"/>
      <c r="N15" s="630" t="s">
        <v>11</v>
      </c>
      <c r="O15" s="227" t="s">
        <v>12</v>
      </c>
      <c r="P15" s="640"/>
    </row>
    <row r="16" spans="1:16" ht="12.75" customHeight="1" x14ac:dyDescent="0.2">
      <c r="A16" s="228" t="s">
        <v>13</v>
      </c>
      <c r="B16" s="637"/>
      <c r="C16" s="637"/>
      <c r="D16" s="636"/>
      <c r="E16" s="637"/>
      <c r="F16" s="637"/>
      <c r="G16" s="637"/>
      <c r="H16" s="637"/>
      <c r="I16" s="636"/>
      <c r="J16" s="637"/>
      <c r="K16" s="637"/>
      <c r="L16" s="637"/>
      <c r="M16" s="637"/>
      <c r="N16" s="629"/>
      <c r="O16" s="640"/>
      <c r="P16" s="640"/>
    </row>
    <row r="17" spans="1:47" ht="12.75" customHeight="1" x14ac:dyDescent="0.2">
      <c r="A17" s="628" t="s">
        <v>14</v>
      </c>
      <c r="B17" s="226"/>
      <c r="C17" s="226"/>
      <c r="D17" s="627"/>
      <c r="E17" s="226"/>
      <c r="F17" s="226"/>
      <c r="G17" s="226"/>
      <c r="H17" s="226"/>
      <c r="I17" s="627"/>
      <c r="J17" s="226"/>
      <c r="K17" s="226"/>
      <c r="L17" s="226"/>
      <c r="M17" s="226"/>
      <c r="N17" s="7557" t="s">
        <v>15</v>
      </c>
      <c r="O17" s="7558" t="s">
        <v>103</v>
      </c>
      <c r="P17" s="626"/>
    </row>
    <row r="18" spans="1:47" ht="12.75" customHeight="1" x14ac:dyDescent="0.2">
      <c r="A18" s="225"/>
      <c r="B18" s="625"/>
      <c r="C18" s="625"/>
      <c r="D18" s="224"/>
      <c r="E18" s="625"/>
      <c r="F18" s="625"/>
      <c r="G18" s="625"/>
      <c r="H18" s="625"/>
      <c r="I18" s="224"/>
      <c r="J18" s="625"/>
      <c r="K18" s="625"/>
      <c r="L18" s="625"/>
      <c r="M18" s="625"/>
      <c r="N18" s="7557"/>
      <c r="O18" s="7558"/>
      <c r="P18" s="223" t="s">
        <v>8</v>
      </c>
    </row>
    <row r="19" spans="1:47" ht="12.75" customHeight="1" x14ac:dyDescent="0.2">
      <c r="A19" s="228"/>
      <c r="B19" s="637"/>
      <c r="C19" s="637"/>
      <c r="D19" s="636"/>
      <c r="E19" s="637"/>
      <c r="F19" s="637"/>
      <c r="G19" s="637"/>
      <c r="H19" s="637"/>
      <c r="I19" s="636"/>
      <c r="J19" s="637"/>
      <c r="K19" s="222"/>
      <c r="L19" s="637" t="s">
        <v>17</v>
      </c>
      <c r="M19" s="637"/>
      <c r="N19" s="624"/>
      <c r="O19" s="221"/>
      <c r="P19" s="640"/>
      <c r="AU19" s="10673"/>
    </row>
    <row r="20" spans="1:47" ht="12.75" customHeight="1" x14ac:dyDescent="0.2">
      <c r="A20" s="228"/>
      <c r="B20" s="637"/>
      <c r="C20" s="637"/>
      <c r="D20" s="636"/>
      <c r="E20" s="637"/>
      <c r="F20" s="637"/>
      <c r="G20" s="637"/>
      <c r="H20" s="637"/>
      <c r="I20" s="636"/>
      <c r="J20" s="637"/>
      <c r="K20" s="637"/>
      <c r="L20" s="637"/>
      <c r="M20" s="637"/>
      <c r="N20" s="623"/>
      <c r="O20" s="220"/>
      <c r="P20" s="640"/>
    </row>
    <row r="21" spans="1:47" ht="12.75" customHeight="1" x14ac:dyDescent="0.2">
      <c r="A21" s="234"/>
      <c r="B21" s="637"/>
      <c r="C21" s="641"/>
      <c r="D21" s="641"/>
      <c r="E21" s="637"/>
      <c r="F21" s="637"/>
      <c r="G21" s="637"/>
      <c r="H21" s="637" t="s">
        <v>8</v>
      </c>
      <c r="I21" s="636"/>
      <c r="J21" s="637"/>
      <c r="K21" s="637"/>
      <c r="L21" s="637"/>
      <c r="M21" s="637"/>
      <c r="N21" s="622"/>
      <c r="O21" s="621"/>
      <c r="P21" s="640"/>
    </row>
    <row r="22" spans="1:47" ht="12.75" customHeight="1" x14ac:dyDescent="0.2">
      <c r="A22" s="228"/>
      <c r="B22" s="637"/>
      <c r="C22" s="637"/>
      <c r="D22" s="636"/>
      <c r="E22" s="637"/>
      <c r="F22" s="637"/>
      <c r="G22" s="637"/>
      <c r="H22" s="637"/>
      <c r="I22" s="636"/>
      <c r="J22" s="637"/>
      <c r="K22" s="637"/>
      <c r="L22" s="637"/>
      <c r="M22" s="637"/>
      <c r="N22" s="637"/>
      <c r="O22" s="637"/>
      <c r="P22" s="640"/>
    </row>
    <row r="23" spans="1:47" ht="12.75" customHeight="1" x14ac:dyDescent="0.2">
      <c r="A23" s="234" t="s">
        <v>18</v>
      </c>
      <c r="B23" s="637"/>
      <c r="C23" s="637"/>
      <c r="D23" s="636"/>
      <c r="E23" s="219" t="s">
        <v>19</v>
      </c>
      <c r="F23" s="219"/>
      <c r="G23" s="219"/>
      <c r="H23" s="219"/>
      <c r="I23" s="219"/>
      <c r="J23" s="219"/>
      <c r="K23" s="219"/>
      <c r="L23" s="219"/>
      <c r="M23" s="637"/>
      <c r="N23" s="637"/>
      <c r="O23" s="637"/>
      <c r="P23" s="640"/>
    </row>
    <row r="24" spans="1:47" ht="15.75" x14ac:dyDescent="0.25">
      <c r="A24" s="228"/>
      <c r="B24" s="637"/>
      <c r="C24" s="637"/>
      <c r="D24" s="636"/>
      <c r="E24" s="620" t="s">
        <v>20</v>
      </c>
      <c r="F24" s="620"/>
      <c r="G24" s="620"/>
      <c r="H24" s="620"/>
      <c r="I24" s="620"/>
      <c r="J24" s="620"/>
      <c r="K24" s="620"/>
      <c r="L24" s="620"/>
      <c r="M24" s="637"/>
      <c r="N24" s="637"/>
      <c r="O24" s="637"/>
      <c r="P24" s="640"/>
    </row>
    <row r="25" spans="1:47" ht="12.75" customHeight="1" x14ac:dyDescent="0.2">
      <c r="A25" s="619"/>
      <c r="B25" s="618" t="s">
        <v>21</v>
      </c>
      <c r="C25" s="617"/>
      <c r="D25" s="617"/>
      <c r="E25" s="617"/>
      <c r="F25" s="617"/>
      <c r="G25" s="617"/>
      <c r="H25" s="617"/>
      <c r="I25" s="617"/>
      <c r="J25" s="617"/>
      <c r="K25" s="617"/>
      <c r="L25" s="617"/>
      <c r="M25" s="617"/>
      <c r="N25" s="617"/>
      <c r="O25" s="637"/>
      <c r="P25" s="640"/>
    </row>
    <row r="26" spans="1:47" ht="12.75" customHeight="1" x14ac:dyDescent="0.2">
      <c r="A26" s="616" t="s">
        <v>22</v>
      </c>
      <c r="B26" s="615" t="s">
        <v>23</v>
      </c>
      <c r="C26" s="615"/>
      <c r="D26" s="616" t="s">
        <v>24</v>
      </c>
      <c r="E26" s="616" t="s">
        <v>25</v>
      </c>
      <c r="F26" s="616" t="s">
        <v>22</v>
      </c>
      <c r="G26" s="615" t="s">
        <v>23</v>
      </c>
      <c r="H26" s="615"/>
      <c r="I26" s="616" t="s">
        <v>24</v>
      </c>
      <c r="J26" s="616" t="s">
        <v>25</v>
      </c>
      <c r="K26" s="616" t="s">
        <v>22</v>
      </c>
      <c r="L26" s="615" t="s">
        <v>23</v>
      </c>
      <c r="M26" s="615"/>
      <c r="N26" s="218" t="s">
        <v>24</v>
      </c>
      <c r="O26" s="616" t="s">
        <v>25</v>
      </c>
      <c r="P26" s="640"/>
    </row>
    <row r="27" spans="1:47" ht="12.75" customHeight="1" x14ac:dyDescent="0.2">
      <c r="A27" s="616"/>
      <c r="B27" s="615" t="s">
        <v>26</v>
      </c>
      <c r="C27" s="615" t="s">
        <v>2</v>
      </c>
      <c r="D27" s="616"/>
      <c r="E27" s="616"/>
      <c r="F27" s="616"/>
      <c r="G27" s="615" t="s">
        <v>26</v>
      </c>
      <c r="H27" s="615" t="s">
        <v>2</v>
      </c>
      <c r="I27" s="616"/>
      <c r="J27" s="616"/>
      <c r="K27" s="616"/>
      <c r="L27" s="615" t="s">
        <v>26</v>
      </c>
      <c r="M27" s="615" t="s">
        <v>2</v>
      </c>
      <c r="N27" s="614"/>
      <c r="O27" s="616"/>
      <c r="P27" s="640"/>
      <c r="Q27" s="35" t="s">
        <v>166</v>
      </c>
      <c r="R27" s="34"/>
      <c r="S27" s="238" t="s">
        <v>167</v>
      </c>
    </row>
    <row r="28" spans="1:47" ht="12.75" customHeight="1" x14ac:dyDescent="0.2">
      <c r="A28" s="10670">
        <v>1</v>
      </c>
      <c r="B28" s="217">
        <v>0</v>
      </c>
      <c r="C28" s="216">
        <v>0.15</v>
      </c>
      <c r="D28" s="10673">
        <v>0</v>
      </c>
      <c r="E28" s="215">
        <f t="shared" ref="E28:E59" si="0">D28*(100-2.62)/100</f>
        <v>0</v>
      </c>
      <c r="F28" s="10675">
        <v>33</v>
      </c>
      <c r="G28" s="10671">
        <v>8</v>
      </c>
      <c r="H28" s="10671">
        <v>8.15</v>
      </c>
      <c r="I28" s="10673">
        <v>0</v>
      </c>
      <c r="J28" s="215">
        <f t="shared" ref="J28:J59" si="1">I28*(100-2.62)/100</f>
        <v>0</v>
      </c>
      <c r="K28" s="10675">
        <v>65</v>
      </c>
      <c r="L28" s="10671">
        <v>16</v>
      </c>
      <c r="M28" s="10671">
        <v>16.149999999999999</v>
      </c>
      <c r="N28" s="10673">
        <v>0</v>
      </c>
      <c r="O28" s="215">
        <f t="shared" ref="O28:O59" si="2">N28*(100-2.62)/100</f>
        <v>0</v>
      </c>
      <c r="P28" s="640"/>
      <c r="Q28" s="16">
        <v>0</v>
      </c>
      <c r="R28" s="24">
        <v>0.15</v>
      </c>
      <c r="S28" s="11">
        <f>AVERAGE(D28:D31)</f>
        <v>0</v>
      </c>
    </row>
    <row r="29" spans="1:47" ht="12.75" customHeight="1" x14ac:dyDescent="0.2">
      <c r="A29" s="10670">
        <v>2</v>
      </c>
      <c r="B29" s="10670">
        <v>0.15</v>
      </c>
      <c r="C29" s="214">
        <v>0.3</v>
      </c>
      <c r="D29" s="10673">
        <v>0</v>
      </c>
      <c r="E29" s="215">
        <f t="shared" si="0"/>
        <v>0</v>
      </c>
      <c r="F29" s="10675">
        <v>34</v>
      </c>
      <c r="G29" s="10671">
        <v>8.15</v>
      </c>
      <c r="H29" s="10671">
        <v>8.3000000000000007</v>
      </c>
      <c r="I29" s="10673">
        <v>0</v>
      </c>
      <c r="J29" s="215">
        <f t="shared" si="1"/>
        <v>0</v>
      </c>
      <c r="K29" s="10675">
        <v>66</v>
      </c>
      <c r="L29" s="10671">
        <v>16.149999999999999</v>
      </c>
      <c r="M29" s="10671">
        <v>16.3</v>
      </c>
      <c r="N29" s="10673">
        <v>0</v>
      </c>
      <c r="O29" s="215">
        <f t="shared" si="2"/>
        <v>0</v>
      </c>
      <c r="P29" s="640"/>
      <c r="Q29" s="10696">
        <v>1</v>
      </c>
      <c r="R29" s="10692">
        <v>1.1499999999999999</v>
      </c>
      <c r="S29" s="11">
        <f>AVERAGE(D32:D35)</f>
        <v>0</v>
      </c>
    </row>
    <row r="30" spans="1:47" ht="12.75" customHeight="1" x14ac:dyDescent="0.2">
      <c r="A30" s="10691">
        <v>3</v>
      </c>
      <c r="B30" s="10630">
        <v>0.3</v>
      </c>
      <c r="C30" s="10692">
        <v>0.45</v>
      </c>
      <c r="D30" s="10694">
        <v>0</v>
      </c>
      <c r="E30" s="613">
        <f t="shared" si="0"/>
        <v>0</v>
      </c>
      <c r="F30" s="10695">
        <v>35</v>
      </c>
      <c r="G30" s="10696">
        <v>8.3000000000000007</v>
      </c>
      <c r="H30" s="10696">
        <v>8.4499999999999993</v>
      </c>
      <c r="I30" s="10694">
        <v>0</v>
      </c>
      <c r="J30" s="613">
        <f t="shared" si="1"/>
        <v>0</v>
      </c>
      <c r="K30" s="10695">
        <v>67</v>
      </c>
      <c r="L30" s="10696">
        <v>16.3</v>
      </c>
      <c r="M30" s="10696">
        <v>16.45</v>
      </c>
      <c r="N30" s="10694">
        <v>0</v>
      </c>
      <c r="O30" s="613">
        <f t="shared" si="2"/>
        <v>0</v>
      </c>
      <c r="P30" s="213"/>
      <c r="Q30" s="10630">
        <v>2</v>
      </c>
      <c r="R30" s="10692">
        <v>2.15</v>
      </c>
      <c r="S30" s="11">
        <f>AVERAGE(D36:D39)</f>
        <v>0</v>
      </c>
      <c r="V30" s="212"/>
    </row>
    <row r="31" spans="1:47" ht="12.75" customHeight="1" x14ac:dyDescent="0.2">
      <c r="A31" s="10670">
        <v>4</v>
      </c>
      <c r="B31" s="10670">
        <v>0.45</v>
      </c>
      <c r="C31" s="10671">
        <v>1</v>
      </c>
      <c r="D31" s="10673">
        <v>0</v>
      </c>
      <c r="E31" s="215">
        <f t="shared" si="0"/>
        <v>0</v>
      </c>
      <c r="F31" s="10675">
        <v>36</v>
      </c>
      <c r="G31" s="10671">
        <v>8.4499999999999993</v>
      </c>
      <c r="H31" s="10671">
        <v>9</v>
      </c>
      <c r="I31" s="10673">
        <v>0</v>
      </c>
      <c r="J31" s="215">
        <f t="shared" si="1"/>
        <v>0</v>
      </c>
      <c r="K31" s="10675">
        <v>68</v>
      </c>
      <c r="L31" s="10671">
        <v>16.45</v>
      </c>
      <c r="M31" s="10671">
        <v>17</v>
      </c>
      <c r="N31" s="10673">
        <v>0</v>
      </c>
      <c r="O31" s="215">
        <f t="shared" si="2"/>
        <v>0</v>
      </c>
      <c r="P31" s="640"/>
      <c r="Q31" s="32">
        <v>3</v>
      </c>
      <c r="R31" s="10672">
        <v>3.15</v>
      </c>
      <c r="S31" s="11">
        <f>AVERAGE(D40:D43)</f>
        <v>0</v>
      </c>
    </row>
    <row r="32" spans="1:47" ht="12.75" customHeight="1" x14ac:dyDescent="0.2">
      <c r="A32" s="10691">
        <v>5</v>
      </c>
      <c r="B32" s="10696">
        <v>1</v>
      </c>
      <c r="C32" s="10692">
        <v>1.1499999999999999</v>
      </c>
      <c r="D32" s="10694">
        <v>0</v>
      </c>
      <c r="E32" s="612">
        <f t="shared" si="0"/>
        <v>0</v>
      </c>
      <c r="F32" s="10695">
        <v>37</v>
      </c>
      <c r="G32" s="10696">
        <v>9</v>
      </c>
      <c r="H32" s="10696">
        <v>9.15</v>
      </c>
      <c r="I32" s="10694">
        <v>0</v>
      </c>
      <c r="J32" s="612">
        <f t="shared" si="1"/>
        <v>0</v>
      </c>
      <c r="K32" s="10695">
        <v>69</v>
      </c>
      <c r="L32" s="10696">
        <v>17</v>
      </c>
      <c r="M32" s="10696">
        <v>17.149999999999999</v>
      </c>
      <c r="N32" s="10694">
        <v>0</v>
      </c>
      <c r="O32" s="612">
        <f t="shared" si="2"/>
        <v>0</v>
      </c>
      <c r="P32" s="611"/>
      <c r="Q32" s="32">
        <v>4</v>
      </c>
      <c r="R32" s="10672">
        <v>4.1500000000000004</v>
      </c>
      <c r="S32" s="11">
        <f>AVERAGE(D44:D47)</f>
        <v>0</v>
      </c>
      <c r="AQ32" s="10694"/>
    </row>
    <row r="33" spans="1:19" ht="12.75" customHeight="1" x14ac:dyDescent="0.2">
      <c r="A33" s="10691">
        <v>6</v>
      </c>
      <c r="B33" s="10692">
        <v>1.1499999999999999</v>
      </c>
      <c r="C33" s="10696">
        <v>1.3</v>
      </c>
      <c r="D33" s="10694">
        <v>0</v>
      </c>
      <c r="E33" s="610">
        <f t="shared" si="0"/>
        <v>0</v>
      </c>
      <c r="F33" s="10695">
        <v>38</v>
      </c>
      <c r="G33" s="10696">
        <v>9.15</v>
      </c>
      <c r="H33" s="10696">
        <v>9.3000000000000007</v>
      </c>
      <c r="I33" s="10694">
        <v>0</v>
      </c>
      <c r="J33" s="610">
        <f t="shared" si="1"/>
        <v>0</v>
      </c>
      <c r="K33" s="10695">
        <v>70</v>
      </c>
      <c r="L33" s="10696">
        <v>17.149999999999999</v>
      </c>
      <c r="M33" s="10696">
        <v>17.3</v>
      </c>
      <c r="N33" s="10694">
        <v>0</v>
      </c>
      <c r="O33" s="610">
        <f t="shared" si="2"/>
        <v>0</v>
      </c>
      <c r="P33" s="609"/>
      <c r="Q33" s="10696">
        <v>5</v>
      </c>
      <c r="R33" s="10631">
        <v>5.15</v>
      </c>
      <c r="S33" s="11">
        <f>AVERAGE(D48:D51)</f>
        <v>0</v>
      </c>
    </row>
    <row r="34" spans="1:19" ht="15.75" x14ac:dyDescent="0.25">
      <c r="A34" s="10691">
        <v>7</v>
      </c>
      <c r="B34" s="10630">
        <v>1.3</v>
      </c>
      <c r="C34" s="10692">
        <v>1.45</v>
      </c>
      <c r="D34" s="10694">
        <v>0</v>
      </c>
      <c r="E34" s="211">
        <f t="shared" si="0"/>
        <v>0</v>
      </c>
      <c r="F34" s="10695">
        <v>39</v>
      </c>
      <c r="G34" s="10696">
        <v>9.3000000000000007</v>
      </c>
      <c r="H34" s="10696">
        <v>9.4499999999999993</v>
      </c>
      <c r="I34" s="10694">
        <v>0</v>
      </c>
      <c r="J34" s="211">
        <f t="shared" si="1"/>
        <v>0</v>
      </c>
      <c r="K34" s="10695">
        <v>71</v>
      </c>
      <c r="L34" s="10696">
        <v>17.3</v>
      </c>
      <c r="M34" s="10696">
        <v>17.45</v>
      </c>
      <c r="N34" s="10694">
        <v>0</v>
      </c>
      <c r="O34" s="211">
        <f t="shared" si="2"/>
        <v>0</v>
      </c>
      <c r="P34" s="210"/>
      <c r="Q34" s="10671">
        <v>6</v>
      </c>
      <c r="R34" s="10672">
        <v>6.15</v>
      </c>
      <c r="S34" s="11">
        <f>AVERAGE(D52:D55)</f>
        <v>0</v>
      </c>
    </row>
    <row r="35" spans="1:19" x14ac:dyDescent="0.2">
      <c r="A35" s="10670">
        <v>8</v>
      </c>
      <c r="B35" s="10670">
        <v>1.45</v>
      </c>
      <c r="C35" s="10671">
        <v>2</v>
      </c>
      <c r="D35" s="10673">
        <v>0</v>
      </c>
      <c r="E35" s="215">
        <f t="shared" si="0"/>
        <v>0</v>
      </c>
      <c r="F35" s="10675">
        <v>40</v>
      </c>
      <c r="G35" s="10671">
        <v>9.4499999999999993</v>
      </c>
      <c r="H35" s="10671">
        <v>10</v>
      </c>
      <c r="I35" s="10673">
        <v>0</v>
      </c>
      <c r="J35" s="215">
        <f t="shared" si="1"/>
        <v>0</v>
      </c>
      <c r="K35" s="10675">
        <v>72</v>
      </c>
      <c r="L35" s="10676">
        <v>17.45</v>
      </c>
      <c r="M35" s="10671">
        <v>18</v>
      </c>
      <c r="N35" s="10673">
        <v>0</v>
      </c>
      <c r="O35" s="215">
        <f t="shared" si="2"/>
        <v>0</v>
      </c>
      <c r="P35" s="640"/>
      <c r="Q35" s="10671">
        <v>7</v>
      </c>
      <c r="R35" s="10672">
        <v>7.15</v>
      </c>
      <c r="S35" s="11">
        <f>AVERAGE(D56:D59)</f>
        <v>0</v>
      </c>
    </row>
    <row r="36" spans="1:19" ht="15.75" x14ac:dyDescent="0.25">
      <c r="A36" s="10691">
        <v>9</v>
      </c>
      <c r="B36" s="10630">
        <v>2</v>
      </c>
      <c r="C36" s="10692">
        <v>2.15</v>
      </c>
      <c r="D36" s="10694">
        <v>0</v>
      </c>
      <c r="E36" s="608">
        <f t="shared" si="0"/>
        <v>0</v>
      </c>
      <c r="F36" s="10695">
        <v>41</v>
      </c>
      <c r="G36" s="10696">
        <v>10</v>
      </c>
      <c r="H36" s="10693">
        <v>10.15</v>
      </c>
      <c r="I36" s="10694">
        <v>0</v>
      </c>
      <c r="J36" s="608">
        <f t="shared" si="1"/>
        <v>0</v>
      </c>
      <c r="K36" s="10695">
        <v>73</v>
      </c>
      <c r="L36" s="10693">
        <v>18</v>
      </c>
      <c r="M36" s="10696">
        <v>18.149999999999999</v>
      </c>
      <c r="N36" s="10694">
        <v>0</v>
      </c>
      <c r="O36" s="608">
        <f t="shared" si="2"/>
        <v>0</v>
      </c>
      <c r="P36" s="209"/>
      <c r="Q36" s="10671">
        <v>8</v>
      </c>
      <c r="R36" s="10671">
        <v>8.15</v>
      </c>
      <c r="S36" s="11">
        <f>AVERAGE(I28:I31)</f>
        <v>0</v>
      </c>
    </row>
    <row r="37" spans="1:19" x14ac:dyDescent="0.2">
      <c r="A37" s="10670">
        <v>10</v>
      </c>
      <c r="B37" s="10670">
        <v>2.15</v>
      </c>
      <c r="C37" s="10671">
        <v>2.2999999999999998</v>
      </c>
      <c r="D37" s="10673">
        <v>0</v>
      </c>
      <c r="E37" s="215">
        <f t="shared" si="0"/>
        <v>0</v>
      </c>
      <c r="F37" s="10675">
        <v>42</v>
      </c>
      <c r="G37" s="10671">
        <v>10.15</v>
      </c>
      <c r="H37" s="10676">
        <v>10.3</v>
      </c>
      <c r="I37" s="10673">
        <v>0</v>
      </c>
      <c r="J37" s="215">
        <f t="shared" si="1"/>
        <v>0</v>
      </c>
      <c r="K37" s="10675">
        <v>74</v>
      </c>
      <c r="L37" s="10676">
        <v>18.149999999999999</v>
      </c>
      <c r="M37" s="10671">
        <v>18.3</v>
      </c>
      <c r="N37" s="10673">
        <v>0</v>
      </c>
      <c r="O37" s="215">
        <f t="shared" si="2"/>
        <v>0</v>
      </c>
      <c r="P37" s="640"/>
      <c r="Q37" s="10696">
        <v>9</v>
      </c>
      <c r="R37" s="10696">
        <v>9.15</v>
      </c>
      <c r="S37" s="11">
        <f>AVERAGE(I32:I35)</f>
        <v>0</v>
      </c>
    </row>
    <row r="38" spans="1:19" x14ac:dyDescent="0.2">
      <c r="A38" s="10670">
        <v>11</v>
      </c>
      <c r="B38" s="214">
        <v>2.2999999999999998</v>
      </c>
      <c r="C38" s="216">
        <v>2.4500000000000002</v>
      </c>
      <c r="D38" s="10673">
        <v>0</v>
      </c>
      <c r="E38" s="215">
        <f t="shared" si="0"/>
        <v>0</v>
      </c>
      <c r="F38" s="10675">
        <v>43</v>
      </c>
      <c r="G38" s="10671">
        <v>10.3</v>
      </c>
      <c r="H38" s="10676">
        <v>10.45</v>
      </c>
      <c r="I38" s="10673">
        <v>0</v>
      </c>
      <c r="J38" s="215">
        <f t="shared" si="1"/>
        <v>0</v>
      </c>
      <c r="K38" s="10675">
        <v>75</v>
      </c>
      <c r="L38" s="10676">
        <v>18.3</v>
      </c>
      <c r="M38" s="10671">
        <v>18.45</v>
      </c>
      <c r="N38" s="10673">
        <v>0</v>
      </c>
      <c r="O38" s="215">
        <f t="shared" si="2"/>
        <v>0</v>
      </c>
      <c r="P38" s="640"/>
      <c r="Q38" s="10696">
        <v>10</v>
      </c>
      <c r="R38" s="10693">
        <v>10.15</v>
      </c>
      <c r="S38" s="11">
        <f>AVERAGE(I36:I39)</f>
        <v>0</v>
      </c>
    </row>
    <row r="39" spans="1:19" x14ac:dyDescent="0.2">
      <c r="A39" s="10670">
        <v>12</v>
      </c>
      <c r="B39" s="10670">
        <v>2.4500000000000002</v>
      </c>
      <c r="C39" s="10671">
        <v>3</v>
      </c>
      <c r="D39" s="10673">
        <v>0</v>
      </c>
      <c r="E39" s="215">
        <f t="shared" si="0"/>
        <v>0</v>
      </c>
      <c r="F39" s="10675">
        <v>44</v>
      </c>
      <c r="G39" s="10671">
        <v>10.45</v>
      </c>
      <c r="H39" s="10676">
        <v>11</v>
      </c>
      <c r="I39" s="10673">
        <v>0</v>
      </c>
      <c r="J39" s="215">
        <f t="shared" si="1"/>
        <v>0</v>
      </c>
      <c r="K39" s="10675">
        <v>76</v>
      </c>
      <c r="L39" s="10676">
        <v>18.45</v>
      </c>
      <c r="M39" s="10671">
        <v>19</v>
      </c>
      <c r="N39" s="10673">
        <v>0</v>
      </c>
      <c r="O39" s="215">
        <f t="shared" si="2"/>
        <v>0</v>
      </c>
      <c r="P39" s="640"/>
      <c r="Q39" s="10671">
        <v>11</v>
      </c>
      <c r="R39" s="10676">
        <v>11.15</v>
      </c>
      <c r="S39" s="11">
        <f>AVERAGE(I40:I43)</f>
        <v>0</v>
      </c>
    </row>
    <row r="40" spans="1:19" x14ac:dyDescent="0.2">
      <c r="A40" s="10670">
        <v>13</v>
      </c>
      <c r="B40" s="214">
        <v>3</v>
      </c>
      <c r="C40" s="10672">
        <v>3.15</v>
      </c>
      <c r="D40" s="10673">
        <v>0</v>
      </c>
      <c r="E40" s="215">
        <f t="shared" si="0"/>
        <v>0</v>
      </c>
      <c r="F40" s="10675">
        <v>45</v>
      </c>
      <c r="G40" s="10671">
        <v>11</v>
      </c>
      <c r="H40" s="10676">
        <v>11.15</v>
      </c>
      <c r="I40" s="10673">
        <v>0</v>
      </c>
      <c r="J40" s="215">
        <f t="shared" si="1"/>
        <v>0</v>
      </c>
      <c r="K40" s="10675">
        <v>77</v>
      </c>
      <c r="L40" s="10676">
        <v>19</v>
      </c>
      <c r="M40" s="10671">
        <v>19.149999999999999</v>
      </c>
      <c r="N40" s="10673">
        <v>0</v>
      </c>
      <c r="O40" s="215">
        <f t="shared" si="2"/>
        <v>0</v>
      </c>
      <c r="P40" s="640"/>
      <c r="Q40" s="10671">
        <v>12</v>
      </c>
      <c r="R40" s="10676">
        <v>12.15</v>
      </c>
      <c r="S40" s="11">
        <f>AVERAGE(I44:I47)</f>
        <v>0</v>
      </c>
    </row>
    <row r="41" spans="1:19" x14ac:dyDescent="0.2">
      <c r="A41" s="10670">
        <v>14</v>
      </c>
      <c r="B41" s="10670">
        <v>3.15</v>
      </c>
      <c r="C41" s="10676">
        <v>3.3</v>
      </c>
      <c r="D41" s="10673">
        <v>0</v>
      </c>
      <c r="E41" s="215">
        <f t="shared" si="0"/>
        <v>0</v>
      </c>
      <c r="F41" s="10675">
        <v>46</v>
      </c>
      <c r="G41" s="10671">
        <v>11.15</v>
      </c>
      <c r="H41" s="10676">
        <v>11.3</v>
      </c>
      <c r="I41" s="10673">
        <v>0</v>
      </c>
      <c r="J41" s="215">
        <f t="shared" si="1"/>
        <v>0</v>
      </c>
      <c r="K41" s="10675">
        <v>78</v>
      </c>
      <c r="L41" s="10676">
        <v>19.149999999999999</v>
      </c>
      <c r="M41" s="10671">
        <v>19.3</v>
      </c>
      <c r="N41" s="10673">
        <v>0</v>
      </c>
      <c r="O41" s="215">
        <f t="shared" si="2"/>
        <v>0</v>
      </c>
      <c r="P41" s="640"/>
      <c r="Q41" s="10696">
        <v>13</v>
      </c>
      <c r="R41" s="10693">
        <v>13.15</v>
      </c>
      <c r="S41" s="11">
        <f>AVERAGE(I48:I51)</f>
        <v>0</v>
      </c>
    </row>
    <row r="42" spans="1:19" x14ac:dyDescent="0.2">
      <c r="A42" s="10670">
        <v>15</v>
      </c>
      <c r="B42" s="214">
        <v>3.3</v>
      </c>
      <c r="C42" s="10672">
        <v>3.45</v>
      </c>
      <c r="D42" s="10673">
        <v>0</v>
      </c>
      <c r="E42" s="215">
        <f t="shared" si="0"/>
        <v>0</v>
      </c>
      <c r="F42" s="10675">
        <v>47</v>
      </c>
      <c r="G42" s="10671">
        <v>11.3</v>
      </c>
      <c r="H42" s="10676">
        <v>11.45</v>
      </c>
      <c r="I42" s="10673">
        <v>0</v>
      </c>
      <c r="J42" s="215">
        <f t="shared" si="1"/>
        <v>0</v>
      </c>
      <c r="K42" s="10675">
        <v>79</v>
      </c>
      <c r="L42" s="10676">
        <v>19.3</v>
      </c>
      <c r="M42" s="10671">
        <v>19.45</v>
      </c>
      <c r="N42" s="10673">
        <v>0</v>
      </c>
      <c r="O42" s="215">
        <f t="shared" si="2"/>
        <v>0</v>
      </c>
      <c r="P42" s="640"/>
      <c r="Q42" s="10671">
        <v>14</v>
      </c>
      <c r="R42" s="10676">
        <v>14.15</v>
      </c>
      <c r="S42" s="11">
        <f>AVERAGE(I52:I55)</f>
        <v>0</v>
      </c>
    </row>
    <row r="43" spans="1:19" x14ac:dyDescent="0.2">
      <c r="A43" s="10670">
        <v>16</v>
      </c>
      <c r="B43" s="10670">
        <v>3.45</v>
      </c>
      <c r="C43" s="10676">
        <v>4</v>
      </c>
      <c r="D43" s="10673">
        <v>0</v>
      </c>
      <c r="E43" s="215">
        <f t="shared" si="0"/>
        <v>0</v>
      </c>
      <c r="F43" s="10675">
        <v>48</v>
      </c>
      <c r="G43" s="10671">
        <v>11.45</v>
      </c>
      <c r="H43" s="10676">
        <v>12</v>
      </c>
      <c r="I43" s="10673">
        <v>0</v>
      </c>
      <c r="J43" s="215">
        <f t="shared" si="1"/>
        <v>0</v>
      </c>
      <c r="K43" s="10675">
        <v>80</v>
      </c>
      <c r="L43" s="10676">
        <v>19.45</v>
      </c>
      <c r="M43" s="10676">
        <v>20</v>
      </c>
      <c r="N43" s="10673">
        <v>0</v>
      </c>
      <c r="O43" s="215">
        <f t="shared" si="2"/>
        <v>0</v>
      </c>
      <c r="P43" s="640"/>
      <c r="Q43" s="10671">
        <v>15</v>
      </c>
      <c r="R43" s="10671">
        <v>15.15</v>
      </c>
      <c r="S43" s="11">
        <f>AVERAGE(I56:I59)</f>
        <v>0</v>
      </c>
    </row>
    <row r="44" spans="1:19" x14ac:dyDescent="0.2">
      <c r="A44" s="10670">
        <v>17</v>
      </c>
      <c r="B44" s="214">
        <v>4</v>
      </c>
      <c r="C44" s="10672">
        <v>4.1500000000000004</v>
      </c>
      <c r="D44" s="10673">
        <v>0</v>
      </c>
      <c r="E44" s="215">
        <f t="shared" si="0"/>
        <v>0</v>
      </c>
      <c r="F44" s="10675">
        <v>49</v>
      </c>
      <c r="G44" s="10671">
        <v>12</v>
      </c>
      <c r="H44" s="10676">
        <v>12.15</v>
      </c>
      <c r="I44" s="10673">
        <v>0</v>
      </c>
      <c r="J44" s="215">
        <f t="shared" si="1"/>
        <v>0</v>
      </c>
      <c r="K44" s="10675">
        <v>81</v>
      </c>
      <c r="L44" s="10676">
        <v>20</v>
      </c>
      <c r="M44" s="10671">
        <v>20.149999999999999</v>
      </c>
      <c r="N44" s="10673">
        <v>0</v>
      </c>
      <c r="O44" s="215">
        <f t="shared" si="2"/>
        <v>0</v>
      </c>
      <c r="P44" s="640"/>
      <c r="Q44" s="10671">
        <v>16</v>
      </c>
      <c r="R44" s="10671">
        <v>16.149999999999999</v>
      </c>
      <c r="S44" s="11">
        <f>AVERAGE(N28:N31)</f>
        <v>0</v>
      </c>
    </row>
    <row r="45" spans="1:19" x14ac:dyDescent="0.2">
      <c r="A45" s="10670">
        <v>18</v>
      </c>
      <c r="B45" s="10670">
        <v>4.1500000000000004</v>
      </c>
      <c r="C45" s="10676">
        <v>4.3</v>
      </c>
      <c r="D45" s="10673">
        <v>0</v>
      </c>
      <c r="E45" s="215">
        <f t="shared" si="0"/>
        <v>0</v>
      </c>
      <c r="F45" s="10675">
        <v>50</v>
      </c>
      <c r="G45" s="10671">
        <v>12.15</v>
      </c>
      <c r="H45" s="10676">
        <v>12.3</v>
      </c>
      <c r="I45" s="10673">
        <v>0</v>
      </c>
      <c r="J45" s="215">
        <f t="shared" si="1"/>
        <v>0</v>
      </c>
      <c r="K45" s="10675">
        <v>82</v>
      </c>
      <c r="L45" s="10676">
        <v>20.149999999999999</v>
      </c>
      <c r="M45" s="10671">
        <v>20.3</v>
      </c>
      <c r="N45" s="10673">
        <v>0</v>
      </c>
      <c r="O45" s="215">
        <f t="shared" si="2"/>
        <v>0</v>
      </c>
      <c r="P45" s="640"/>
      <c r="Q45" s="10696">
        <v>17</v>
      </c>
      <c r="R45" s="10696">
        <v>17.149999999999999</v>
      </c>
      <c r="S45" s="11">
        <f>AVERAGE(N32:N35)</f>
        <v>0</v>
      </c>
    </row>
    <row r="46" spans="1:19" x14ac:dyDescent="0.2">
      <c r="A46" s="10670">
        <v>19</v>
      </c>
      <c r="B46" s="214">
        <v>4.3</v>
      </c>
      <c r="C46" s="10672">
        <v>4.45</v>
      </c>
      <c r="D46" s="10673">
        <v>0</v>
      </c>
      <c r="E46" s="215">
        <f t="shared" si="0"/>
        <v>0</v>
      </c>
      <c r="F46" s="10675">
        <v>51</v>
      </c>
      <c r="G46" s="10671">
        <v>12.3</v>
      </c>
      <c r="H46" s="10676">
        <v>12.45</v>
      </c>
      <c r="I46" s="10673">
        <v>0</v>
      </c>
      <c r="J46" s="215">
        <f t="shared" si="1"/>
        <v>0</v>
      </c>
      <c r="K46" s="10675">
        <v>83</v>
      </c>
      <c r="L46" s="10676">
        <v>20.3</v>
      </c>
      <c r="M46" s="10671">
        <v>20.45</v>
      </c>
      <c r="N46" s="10673">
        <v>0</v>
      </c>
      <c r="O46" s="215">
        <f t="shared" si="2"/>
        <v>0</v>
      </c>
      <c r="P46" s="640"/>
      <c r="Q46" s="10693">
        <v>18</v>
      </c>
      <c r="R46" s="10696">
        <v>18.149999999999999</v>
      </c>
      <c r="S46" s="11">
        <f>AVERAGE(N36:N39)</f>
        <v>0</v>
      </c>
    </row>
    <row r="47" spans="1:19" x14ac:dyDescent="0.2">
      <c r="A47" s="10670">
        <v>20</v>
      </c>
      <c r="B47" s="10670">
        <v>4.45</v>
      </c>
      <c r="C47" s="10676">
        <v>5</v>
      </c>
      <c r="D47" s="10673">
        <v>0</v>
      </c>
      <c r="E47" s="215">
        <f t="shared" si="0"/>
        <v>0</v>
      </c>
      <c r="F47" s="10675">
        <v>52</v>
      </c>
      <c r="G47" s="10671">
        <v>12.45</v>
      </c>
      <c r="H47" s="10676">
        <v>13</v>
      </c>
      <c r="I47" s="10673">
        <v>0</v>
      </c>
      <c r="J47" s="215">
        <f t="shared" si="1"/>
        <v>0</v>
      </c>
      <c r="K47" s="10675">
        <v>84</v>
      </c>
      <c r="L47" s="10676">
        <v>20.45</v>
      </c>
      <c r="M47" s="10671">
        <v>21</v>
      </c>
      <c r="N47" s="10673">
        <v>0</v>
      </c>
      <c r="O47" s="215">
        <f t="shared" si="2"/>
        <v>0</v>
      </c>
      <c r="P47" s="640"/>
      <c r="Q47" s="10676">
        <v>19</v>
      </c>
      <c r="R47" s="10671">
        <v>19.149999999999999</v>
      </c>
      <c r="S47" s="11">
        <f>AVERAGE(N40:N43)</f>
        <v>0</v>
      </c>
    </row>
    <row r="48" spans="1:19" ht="15.75" x14ac:dyDescent="0.25">
      <c r="A48" s="10691">
        <v>21</v>
      </c>
      <c r="B48" s="10696">
        <v>5</v>
      </c>
      <c r="C48" s="10631">
        <v>5.15</v>
      </c>
      <c r="D48" s="10694">
        <v>0</v>
      </c>
      <c r="E48" s="208">
        <f t="shared" si="0"/>
        <v>0</v>
      </c>
      <c r="F48" s="10695">
        <v>53</v>
      </c>
      <c r="G48" s="10696">
        <v>13</v>
      </c>
      <c r="H48" s="10693">
        <v>13.15</v>
      </c>
      <c r="I48" s="10694">
        <v>0</v>
      </c>
      <c r="J48" s="208">
        <f t="shared" si="1"/>
        <v>0</v>
      </c>
      <c r="K48" s="10695">
        <v>85</v>
      </c>
      <c r="L48" s="10693">
        <v>21</v>
      </c>
      <c r="M48" s="10696">
        <v>21.15</v>
      </c>
      <c r="N48" s="10694">
        <v>0</v>
      </c>
      <c r="O48" s="208">
        <f t="shared" si="2"/>
        <v>0</v>
      </c>
      <c r="P48" s="607"/>
      <c r="Q48" s="10676">
        <v>20</v>
      </c>
      <c r="R48" s="10671">
        <v>20.149999999999999</v>
      </c>
      <c r="S48" s="11">
        <f>AVERAGE(N44:N47)</f>
        <v>0</v>
      </c>
    </row>
    <row r="49" spans="1:19" ht="15.75" x14ac:dyDescent="0.25">
      <c r="A49" s="10691">
        <v>22</v>
      </c>
      <c r="B49" s="10692">
        <v>5.15</v>
      </c>
      <c r="C49" s="10693">
        <v>5.3</v>
      </c>
      <c r="D49" s="10694">
        <v>0</v>
      </c>
      <c r="E49" s="606">
        <f t="shared" si="0"/>
        <v>0</v>
      </c>
      <c r="F49" s="10695">
        <v>54</v>
      </c>
      <c r="G49" s="10696">
        <v>13.15</v>
      </c>
      <c r="H49" s="10693">
        <v>13.3</v>
      </c>
      <c r="I49" s="10694">
        <v>0</v>
      </c>
      <c r="J49" s="606">
        <f t="shared" si="1"/>
        <v>0</v>
      </c>
      <c r="K49" s="10695">
        <v>86</v>
      </c>
      <c r="L49" s="10693">
        <v>21.15</v>
      </c>
      <c r="M49" s="10696">
        <v>21.3</v>
      </c>
      <c r="N49" s="10694">
        <v>0</v>
      </c>
      <c r="O49" s="606">
        <f t="shared" si="2"/>
        <v>0</v>
      </c>
      <c r="P49" s="207"/>
      <c r="Q49" s="10693">
        <v>21</v>
      </c>
      <c r="R49" s="10696">
        <v>21.15</v>
      </c>
      <c r="S49" s="11">
        <f>AVERAGE(N48:N51)</f>
        <v>0</v>
      </c>
    </row>
    <row r="50" spans="1:19" x14ac:dyDescent="0.2">
      <c r="A50" s="10670">
        <v>23</v>
      </c>
      <c r="B50" s="10671">
        <v>5.3</v>
      </c>
      <c r="C50" s="10672">
        <v>5.45</v>
      </c>
      <c r="D50" s="10673">
        <v>0</v>
      </c>
      <c r="E50" s="215">
        <f t="shared" si="0"/>
        <v>0</v>
      </c>
      <c r="F50" s="10675">
        <v>55</v>
      </c>
      <c r="G50" s="10671">
        <v>13.3</v>
      </c>
      <c r="H50" s="10676">
        <v>13.45</v>
      </c>
      <c r="I50" s="10673">
        <v>0</v>
      </c>
      <c r="J50" s="215">
        <f t="shared" si="1"/>
        <v>0</v>
      </c>
      <c r="K50" s="10675">
        <v>87</v>
      </c>
      <c r="L50" s="10676">
        <v>21.3</v>
      </c>
      <c r="M50" s="10671">
        <v>21.45</v>
      </c>
      <c r="N50" s="10673">
        <v>0</v>
      </c>
      <c r="O50" s="215">
        <f t="shared" si="2"/>
        <v>0</v>
      </c>
      <c r="P50" s="640"/>
      <c r="Q50" s="10676">
        <v>22</v>
      </c>
      <c r="R50" s="10671">
        <v>22.15</v>
      </c>
      <c r="S50" s="11">
        <f>AVERAGE(N52:N55)</f>
        <v>0</v>
      </c>
    </row>
    <row r="51" spans="1:19" x14ac:dyDescent="0.2">
      <c r="A51" s="10670">
        <v>24</v>
      </c>
      <c r="B51" s="216">
        <v>5.45</v>
      </c>
      <c r="C51" s="10676">
        <v>6</v>
      </c>
      <c r="D51" s="10673">
        <v>0</v>
      </c>
      <c r="E51" s="215">
        <f t="shared" si="0"/>
        <v>0</v>
      </c>
      <c r="F51" s="10675">
        <v>56</v>
      </c>
      <c r="G51" s="10671">
        <v>13.45</v>
      </c>
      <c r="H51" s="10676">
        <v>14</v>
      </c>
      <c r="I51" s="10673">
        <v>0</v>
      </c>
      <c r="J51" s="215">
        <f t="shared" si="1"/>
        <v>0</v>
      </c>
      <c r="K51" s="10675">
        <v>88</v>
      </c>
      <c r="L51" s="10676">
        <v>21.45</v>
      </c>
      <c r="M51" s="10671">
        <v>22</v>
      </c>
      <c r="N51" s="10673">
        <v>0</v>
      </c>
      <c r="O51" s="215">
        <f t="shared" si="2"/>
        <v>0</v>
      </c>
      <c r="P51" s="640"/>
      <c r="Q51" s="10676">
        <v>23</v>
      </c>
      <c r="R51" s="10671">
        <v>23.15</v>
      </c>
      <c r="S51" s="11">
        <f>AVERAGE(N56:N59)</f>
        <v>0</v>
      </c>
    </row>
    <row r="52" spans="1:19" x14ac:dyDescent="0.2">
      <c r="A52" s="10670">
        <v>25</v>
      </c>
      <c r="B52" s="10671">
        <v>6</v>
      </c>
      <c r="C52" s="10672">
        <v>6.15</v>
      </c>
      <c r="D52" s="10673">
        <v>0</v>
      </c>
      <c r="E52" s="215">
        <f t="shared" si="0"/>
        <v>0</v>
      </c>
      <c r="F52" s="10675">
        <v>57</v>
      </c>
      <c r="G52" s="10671">
        <v>14</v>
      </c>
      <c r="H52" s="10676">
        <v>14.15</v>
      </c>
      <c r="I52" s="10673">
        <v>0</v>
      </c>
      <c r="J52" s="215">
        <f t="shared" si="1"/>
        <v>0</v>
      </c>
      <c r="K52" s="10675">
        <v>89</v>
      </c>
      <c r="L52" s="10676">
        <v>22</v>
      </c>
      <c r="M52" s="10671">
        <v>22.15</v>
      </c>
      <c r="N52" s="10673">
        <v>0</v>
      </c>
      <c r="O52" s="215">
        <f t="shared" si="2"/>
        <v>0</v>
      </c>
      <c r="P52" s="640"/>
      <c r="Q52" s="238" t="s">
        <v>168</v>
      </c>
      <c r="S52" s="11">
        <f>AVERAGE(S28:S51)</f>
        <v>0</v>
      </c>
    </row>
    <row r="53" spans="1:19" x14ac:dyDescent="0.2">
      <c r="A53" s="10670">
        <v>26</v>
      </c>
      <c r="B53" s="216">
        <v>6.15</v>
      </c>
      <c r="C53" s="10676">
        <v>6.3</v>
      </c>
      <c r="D53" s="10673">
        <v>0</v>
      </c>
      <c r="E53" s="215">
        <f t="shared" si="0"/>
        <v>0</v>
      </c>
      <c r="F53" s="10675">
        <v>58</v>
      </c>
      <c r="G53" s="10671">
        <v>14.15</v>
      </c>
      <c r="H53" s="10676">
        <v>14.3</v>
      </c>
      <c r="I53" s="10673">
        <v>0</v>
      </c>
      <c r="J53" s="215">
        <f t="shared" si="1"/>
        <v>0</v>
      </c>
      <c r="K53" s="10675">
        <v>90</v>
      </c>
      <c r="L53" s="10676">
        <v>22.15</v>
      </c>
      <c r="M53" s="10671">
        <v>22.3</v>
      </c>
      <c r="N53" s="10673">
        <v>0</v>
      </c>
      <c r="O53" s="215">
        <f t="shared" si="2"/>
        <v>0</v>
      </c>
      <c r="P53" s="640"/>
    </row>
    <row r="54" spans="1:19" x14ac:dyDescent="0.2">
      <c r="A54" s="10670">
        <v>27</v>
      </c>
      <c r="B54" s="10671">
        <v>6.3</v>
      </c>
      <c r="C54" s="10672">
        <v>6.45</v>
      </c>
      <c r="D54" s="10673">
        <v>0</v>
      </c>
      <c r="E54" s="215">
        <f t="shared" si="0"/>
        <v>0</v>
      </c>
      <c r="F54" s="10675">
        <v>59</v>
      </c>
      <c r="G54" s="10671">
        <v>14.3</v>
      </c>
      <c r="H54" s="10676">
        <v>14.45</v>
      </c>
      <c r="I54" s="10673">
        <v>0</v>
      </c>
      <c r="J54" s="215">
        <f t="shared" si="1"/>
        <v>0</v>
      </c>
      <c r="K54" s="10675">
        <v>91</v>
      </c>
      <c r="L54" s="10676">
        <v>22.3</v>
      </c>
      <c r="M54" s="10671">
        <v>22.45</v>
      </c>
      <c r="N54" s="10673">
        <v>0</v>
      </c>
      <c r="O54" s="215">
        <f t="shared" si="2"/>
        <v>0</v>
      </c>
      <c r="P54" s="640"/>
    </row>
    <row r="55" spans="1:19" x14ac:dyDescent="0.2">
      <c r="A55" s="10670">
        <v>28</v>
      </c>
      <c r="B55" s="216">
        <v>6.45</v>
      </c>
      <c r="C55" s="10676">
        <v>7</v>
      </c>
      <c r="D55" s="10673">
        <v>0</v>
      </c>
      <c r="E55" s="215">
        <f t="shared" si="0"/>
        <v>0</v>
      </c>
      <c r="F55" s="10675">
        <v>60</v>
      </c>
      <c r="G55" s="10671">
        <v>14.45</v>
      </c>
      <c r="H55" s="10671">
        <v>15</v>
      </c>
      <c r="I55" s="10673">
        <v>0</v>
      </c>
      <c r="J55" s="215">
        <f t="shared" si="1"/>
        <v>0</v>
      </c>
      <c r="K55" s="10675">
        <v>92</v>
      </c>
      <c r="L55" s="10676">
        <v>22.45</v>
      </c>
      <c r="M55" s="10671">
        <v>23</v>
      </c>
      <c r="N55" s="10673">
        <v>0</v>
      </c>
      <c r="O55" s="215">
        <f t="shared" si="2"/>
        <v>0</v>
      </c>
      <c r="P55" s="640"/>
    </row>
    <row r="56" spans="1:19" x14ac:dyDescent="0.2">
      <c r="A56" s="10670">
        <v>29</v>
      </c>
      <c r="B56" s="10671">
        <v>7</v>
      </c>
      <c r="C56" s="10672">
        <v>7.15</v>
      </c>
      <c r="D56" s="10673">
        <v>0</v>
      </c>
      <c r="E56" s="215">
        <f t="shared" si="0"/>
        <v>0</v>
      </c>
      <c r="F56" s="10675">
        <v>61</v>
      </c>
      <c r="G56" s="10671">
        <v>15</v>
      </c>
      <c r="H56" s="10671">
        <v>15.15</v>
      </c>
      <c r="I56" s="10673">
        <v>0</v>
      </c>
      <c r="J56" s="215">
        <f t="shared" si="1"/>
        <v>0</v>
      </c>
      <c r="K56" s="10675">
        <v>93</v>
      </c>
      <c r="L56" s="10676">
        <v>23</v>
      </c>
      <c r="M56" s="10671">
        <v>23.15</v>
      </c>
      <c r="N56" s="10673">
        <v>0</v>
      </c>
      <c r="O56" s="215">
        <f t="shared" si="2"/>
        <v>0</v>
      </c>
      <c r="P56" s="640"/>
    </row>
    <row r="57" spans="1:19" x14ac:dyDescent="0.2">
      <c r="A57" s="10691">
        <v>30</v>
      </c>
      <c r="B57" s="10692">
        <v>7.15</v>
      </c>
      <c r="C57" s="10693">
        <v>7.3</v>
      </c>
      <c r="D57" s="10694">
        <v>0</v>
      </c>
      <c r="E57" s="605">
        <f t="shared" si="0"/>
        <v>0</v>
      </c>
      <c r="F57" s="10695">
        <v>62</v>
      </c>
      <c r="G57" s="10696">
        <v>15.15</v>
      </c>
      <c r="H57" s="10696">
        <v>15.3</v>
      </c>
      <c r="I57" s="10694">
        <v>0</v>
      </c>
      <c r="J57" s="605">
        <f t="shared" si="1"/>
        <v>0</v>
      </c>
      <c r="K57" s="10695">
        <v>94</v>
      </c>
      <c r="L57" s="10696">
        <v>23.15</v>
      </c>
      <c r="M57" s="10696">
        <v>23.3</v>
      </c>
      <c r="N57" s="10694">
        <v>0</v>
      </c>
      <c r="O57" s="605">
        <f t="shared" si="2"/>
        <v>0</v>
      </c>
      <c r="P57" s="604"/>
    </row>
    <row r="58" spans="1:19" x14ac:dyDescent="0.2">
      <c r="A58" s="10670">
        <v>31</v>
      </c>
      <c r="B58" s="10671">
        <v>7.3</v>
      </c>
      <c r="C58" s="10672">
        <v>7.45</v>
      </c>
      <c r="D58" s="10673">
        <v>0</v>
      </c>
      <c r="E58" s="215">
        <f t="shared" si="0"/>
        <v>0</v>
      </c>
      <c r="F58" s="10675">
        <v>63</v>
      </c>
      <c r="G58" s="10671">
        <v>15.3</v>
      </c>
      <c r="H58" s="10671">
        <v>15.45</v>
      </c>
      <c r="I58" s="10673">
        <v>0</v>
      </c>
      <c r="J58" s="215">
        <f t="shared" si="1"/>
        <v>0</v>
      </c>
      <c r="K58" s="10675">
        <v>95</v>
      </c>
      <c r="L58" s="10671">
        <v>23.3</v>
      </c>
      <c r="M58" s="10671">
        <v>23.45</v>
      </c>
      <c r="N58" s="10673">
        <v>0</v>
      </c>
      <c r="O58" s="215">
        <f t="shared" si="2"/>
        <v>0</v>
      </c>
      <c r="P58" s="640"/>
    </row>
    <row r="59" spans="1:19" x14ac:dyDescent="0.2">
      <c r="A59" s="10670">
        <v>32</v>
      </c>
      <c r="B59" s="216">
        <v>7.45</v>
      </c>
      <c r="C59" s="10676">
        <v>8</v>
      </c>
      <c r="D59" s="10673">
        <v>0</v>
      </c>
      <c r="E59" s="215">
        <f t="shared" si="0"/>
        <v>0</v>
      </c>
      <c r="F59" s="10675">
        <v>64</v>
      </c>
      <c r="G59" s="10671">
        <v>15.45</v>
      </c>
      <c r="H59" s="10671">
        <v>16</v>
      </c>
      <c r="I59" s="10673">
        <v>0</v>
      </c>
      <c r="J59" s="215">
        <f t="shared" si="1"/>
        <v>0</v>
      </c>
      <c r="K59" s="10675">
        <v>96</v>
      </c>
      <c r="L59" s="10671">
        <v>23.45</v>
      </c>
      <c r="M59" s="10671">
        <v>24</v>
      </c>
      <c r="N59" s="10673">
        <v>0</v>
      </c>
      <c r="O59" s="215">
        <f t="shared" si="2"/>
        <v>0</v>
      </c>
      <c r="P59" s="640"/>
    </row>
    <row r="60" spans="1:19" ht="15.75" x14ac:dyDescent="0.25">
      <c r="A60" s="10551" t="s">
        <v>27</v>
      </c>
      <c r="B60" s="603"/>
      <c r="C60" s="603"/>
      <c r="D60" s="602">
        <f>SUM(D28:D59)</f>
        <v>0</v>
      </c>
      <c r="E60" s="206">
        <f>SUM(E28:E59)</f>
        <v>0</v>
      </c>
      <c r="F60" s="603"/>
      <c r="G60" s="603"/>
      <c r="H60" s="603"/>
      <c r="I60" s="602">
        <f>SUM(I28:I59)</f>
        <v>0</v>
      </c>
      <c r="J60" s="206">
        <f>SUM(J28:J59)</f>
        <v>0</v>
      </c>
      <c r="K60" s="603"/>
      <c r="L60" s="603"/>
      <c r="M60" s="603"/>
      <c r="N60" s="603">
        <f>SUM(N28:N59)</f>
        <v>0</v>
      </c>
      <c r="O60" s="206">
        <f>SUM(O28:O59)</f>
        <v>0</v>
      </c>
      <c r="P60" s="601"/>
    </row>
    <row r="64" spans="1:19" x14ac:dyDescent="0.2">
      <c r="A64" s="238" t="s">
        <v>125</v>
      </c>
      <c r="B64" s="238">
        <f>SUM(D60,I60,N60)/(4000*1000)</f>
        <v>0</v>
      </c>
      <c r="C64" s="238">
        <f>ROUNDDOWN(SUM(E60,J60,O60)/(4000*1000),4)</f>
        <v>0</v>
      </c>
    </row>
    <row r="66" spans="1:16" ht="15.75" x14ac:dyDescent="0.25">
      <c r="A66" s="205"/>
      <c r="B66" s="600"/>
      <c r="C66" s="600"/>
      <c r="D66" s="204"/>
      <c r="E66" s="600"/>
      <c r="F66" s="600"/>
      <c r="G66" s="600"/>
      <c r="H66" s="600"/>
      <c r="I66" s="204"/>
      <c r="J66" s="10700"/>
      <c r="K66" s="600"/>
      <c r="L66" s="600"/>
      <c r="M66" s="600"/>
      <c r="N66" s="600"/>
      <c r="O66" s="600"/>
      <c r="P66" s="203"/>
    </row>
    <row r="67" spans="1:16" x14ac:dyDescent="0.2">
      <c r="A67" s="10699" t="s">
        <v>28</v>
      </c>
      <c r="B67" s="599"/>
      <c r="C67" s="599"/>
      <c r="D67" s="202"/>
      <c r="E67" s="598"/>
      <c r="F67" s="599"/>
      <c r="G67" s="599"/>
      <c r="H67" s="598"/>
      <c r="I67" s="202"/>
      <c r="J67" s="10700"/>
      <c r="K67" s="599"/>
      <c r="L67" s="599"/>
      <c r="M67" s="599"/>
      <c r="N67" s="599"/>
      <c r="O67" s="599"/>
      <c r="P67" s="597"/>
    </row>
    <row r="68" spans="1:16" x14ac:dyDescent="0.2">
      <c r="A68" s="201"/>
      <c r="B68" s="200"/>
      <c r="C68" s="200"/>
      <c r="D68" s="200"/>
      <c r="E68" s="200"/>
      <c r="F68" s="200"/>
      <c r="G68" s="200"/>
      <c r="H68" s="200"/>
      <c r="I68" s="200"/>
      <c r="J68" s="200"/>
      <c r="K68" s="200"/>
      <c r="L68" s="199"/>
      <c r="M68" s="199"/>
      <c r="N68" s="199"/>
      <c r="O68" s="199"/>
      <c r="P68" s="198"/>
    </row>
    <row r="69" spans="1:16" x14ac:dyDescent="0.2">
      <c r="A69" s="197"/>
      <c r="B69" s="637"/>
      <c r="C69" s="637"/>
      <c r="D69" s="636"/>
      <c r="E69" s="196"/>
      <c r="F69" s="637"/>
      <c r="G69" s="637"/>
      <c r="H69" s="196"/>
      <c r="I69" s="636"/>
      <c r="J69" s="195"/>
      <c r="K69" s="637"/>
      <c r="L69" s="637"/>
      <c r="M69" s="637"/>
      <c r="N69" s="637"/>
      <c r="O69" s="637"/>
      <c r="P69" s="640"/>
    </row>
    <row r="70" spans="1:16" x14ac:dyDescent="0.2">
      <c r="A70" s="228"/>
      <c r="B70" s="637"/>
      <c r="C70" s="637"/>
      <c r="D70" s="636"/>
      <c r="E70" s="196"/>
      <c r="F70" s="637"/>
      <c r="G70" s="637"/>
      <c r="H70" s="196"/>
      <c r="I70" s="636"/>
      <c r="J70" s="637"/>
      <c r="K70" s="637"/>
      <c r="L70" s="637"/>
      <c r="M70" s="637"/>
      <c r="N70" s="637"/>
      <c r="O70" s="637"/>
      <c r="P70" s="640"/>
    </row>
    <row r="71" spans="1:16" x14ac:dyDescent="0.2">
      <c r="A71" s="228"/>
      <c r="B71" s="637"/>
      <c r="C71" s="637"/>
      <c r="D71" s="636"/>
      <c r="E71" s="196"/>
      <c r="F71" s="637"/>
      <c r="G71" s="637"/>
      <c r="H71" s="196"/>
      <c r="I71" s="636"/>
      <c r="J71" s="637"/>
      <c r="K71" s="637"/>
      <c r="L71" s="637"/>
      <c r="M71" s="637"/>
      <c r="N71" s="637"/>
      <c r="O71" s="637"/>
      <c r="P71" s="640"/>
    </row>
    <row r="72" spans="1:16" x14ac:dyDescent="0.2">
      <c r="A72" s="228"/>
      <c r="B72" s="637"/>
      <c r="C72" s="637"/>
      <c r="D72" s="636"/>
      <c r="E72" s="196"/>
      <c r="F72" s="637"/>
      <c r="G72" s="637"/>
      <c r="H72" s="196"/>
      <c r="I72" s="636"/>
      <c r="J72" s="637"/>
      <c r="K72" s="637"/>
      <c r="L72" s="637"/>
      <c r="M72" s="637" t="s">
        <v>29</v>
      </c>
      <c r="N72" s="637"/>
      <c r="O72" s="637"/>
      <c r="P72" s="640"/>
    </row>
    <row r="73" spans="1:16" x14ac:dyDescent="0.2">
      <c r="A73" s="194"/>
      <c r="B73" s="596"/>
      <c r="C73" s="596"/>
      <c r="D73" s="193"/>
      <c r="E73" s="595"/>
      <c r="F73" s="596"/>
      <c r="G73" s="596"/>
      <c r="H73" s="595"/>
      <c r="I73" s="193"/>
      <c r="J73" s="596"/>
      <c r="K73" s="596"/>
      <c r="L73" s="596"/>
      <c r="M73" s="596" t="s">
        <v>30</v>
      </c>
      <c r="N73" s="596"/>
      <c r="O73" s="596"/>
      <c r="P73" s="192"/>
    </row>
    <row r="74" spans="1:16" x14ac:dyDescent="0.2">
      <c r="E74" s="191"/>
      <c r="H74" s="191"/>
    </row>
    <row r="75" spans="1:16" x14ac:dyDescent="0.2">
      <c r="C75" s="222"/>
      <c r="E75" s="191"/>
      <c r="H75" s="191"/>
    </row>
    <row r="76" spans="1:16" x14ac:dyDescent="0.2">
      <c r="E76" s="191"/>
      <c r="H76" s="191"/>
    </row>
    <row r="77" spans="1:16" x14ac:dyDescent="0.2">
      <c r="E77" s="191"/>
      <c r="H77" s="191"/>
    </row>
    <row r="78" spans="1:16" ht="15.75" x14ac:dyDescent="0.25">
      <c r="E78" s="594"/>
      <c r="H78" s="594"/>
    </row>
    <row r="79" spans="1:16" x14ac:dyDescent="0.2">
      <c r="E79" s="191"/>
      <c r="H79" s="191"/>
    </row>
    <row r="80" spans="1:16" x14ac:dyDescent="0.2">
      <c r="E80" s="191"/>
      <c r="H80" s="191"/>
    </row>
    <row r="81" spans="5:13" x14ac:dyDescent="0.2">
      <c r="E81" s="191"/>
      <c r="H81" s="191"/>
    </row>
    <row r="82" spans="5:13" x14ac:dyDescent="0.2">
      <c r="E82" s="191"/>
      <c r="H82" s="191"/>
    </row>
    <row r="83" spans="5:13" x14ac:dyDescent="0.2">
      <c r="E83" s="190"/>
      <c r="H83" s="190"/>
    </row>
    <row r="84" spans="5:13" x14ac:dyDescent="0.2">
      <c r="E84" s="191"/>
      <c r="H84" s="191"/>
    </row>
    <row r="85" spans="5:13" x14ac:dyDescent="0.2">
      <c r="E85" s="191"/>
      <c r="H85" s="191"/>
    </row>
    <row r="86" spans="5:13" x14ac:dyDescent="0.2">
      <c r="E86" s="189"/>
      <c r="H86" s="189"/>
    </row>
    <row r="87" spans="5:13" x14ac:dyDescent="0.2">
      <c r="E87" s="191"/>
      <c r="H87" s="191"/>
    </row>
    <row r="88" spans="5:13" x14ac:dyDescent="0.2">
      <c r="E88" s="191"/>
      <c r="H88" s="191"/>
    </row>
    <row r="89" spans="5:13" ht="15.75" x14ac:dyDescent="0.25">
      <c r="E89" s="593"/>
      <c r="H89" s="593"/>
    </row>
    <row r="90" spans="5:13" x14ac:dyDescent="0.2">
      <c r="E90" s="191"/>
      <c r="H90" s="191"/>
    </row>
    <row r="91" spans="5:13" x14ac:dyDescent="0.2">
      <c r="E91" s="191"/>
      <c r="H91" s="191"/>
    </row>
    <row r="92" spans="5:13" x14ac:dyDescent="0.2">
      <c r="E92" s="191"/>
      <c r="H92" s="191"/>
    </row>
    <row r="93" spans="5:13" x14ac:dyDescent="0.2">
      <c r="E93" s="191"/>
      <c r="H93" s="191"/>
    </row>
    <row r="94" spans="5:13" x14ac:dyDescent="0.2">
      <c r="E94" s="191"/>
      <c r="H94" s="191"/>
    </row>
    <row r="95" spans="5:13" ht="15.75" x14ac:dyDescent="0.25">
      <c r="E95" s="592"/>
      <c r="H95" s="592"/>
    </row>
    <row r="96" spans="5:13" ht="15.75" x14ac:dyDescent="0.25">
      <c r="E96" s="191"/>
      <c r="H96" s="191"/>
      <c r="M96" s="591" t="s">
        <v>8</v>
      </c>
    </row>
    <row r="97" spans="5:14" x14ac:dyDescent="0.2">
      <c r="E97" s="191"/>
      <c r="H97" s="191"/>
    </row>
    <row r="98" spans="5:14" x14ac:dyDescent="0.2">
      <c r="E98" s="188"/>
      <c r="H98" s="188"/>
    </row>
    <row r="99" spans="5:14" ht="15.75" x14ac:dyDescent="0.25">
      <c r="E99" s="590"/>
      <c r="H99" s="590"/>
    </row>
    <row r="101" spans="5:14" x14ac:dyDescent="0.2">
      <c r="N101" s="10673"/>
    </row>
    <row r="126" spans="4:4" x14ac:dyDescent="0.2">
      <c r="D126" s="10694"/>
    </row>
  </sheetData>
  <mergeCells count="1">
    <mergeCell ref="Q27:R27"/>
  </mergeCells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cols>
    <col min="1" max="16384" width="9.140625" style="238"/>
  </cols>
  <sheetData>
    <row r="1" spans="1:16" ht="12.75" customHeight="1" x14ac:dyDescent="0.2">
      <c r="A1" s="643"/>
      <c r="B1" s="240"/>
      <c r="C1" s="240"/>
      <c r="D1" s="642"/>
      <c r="E1" s="240"/>
      <c r="F1" s="240"/>
      <c r="G1" s="240"/>
      <c r="H1" s="240"/>
      <c r="I1" s="642"/>
      <c r="J1" s="240"/>
      <c r="K1" s="240"/>
      <c r="L1" s="240"/>
      <c r="M1" s="240"/>
      <c r="N1" s="240"/>
      <c r="O1" s="240"/>
      <c r="P1" s="239"/>
    </row>
    <row r="2" spans="1:16" ht="12.75" customHeight="1" x14ac:dyDescent="0.2">
      <c r="A2" s="10528" t="s">
        <v>0</v>
      </c>
      <c r="B2" s="10552"/>
      <c r="C2" s="10552"/>
      <c r="D2" s="10552"/>
      <c r="E2" s="10552"/>
      <c r="F2" s="10552"/>
      <c r="G2" s="10552"/>
      <c r="H2" s="10552"/>
      <c r="I2" s="10552"/>
      <c r="J2" s="10552"/>
      <c r="K2" s="10552"/>
      <c r="L2" s="10552"/>
      <c r="M2" s="10552"/>
      <c r="N2" s="10552"/>
      <c r="O2" s="10552"/>
      <c r="P2" s="589"/>
    </row>
    <row r="3" spans="1:16" ht="12.75" customHeight="1" x14ac:dyDescent="0.2">
      <c r="A3" s="236"/>
      <c r="B3" s="641"/>
      <c r="C3" s="641"/>
      <c r="D3" s="641"/>
      <c r="E3" s="641"/>
      <c r="F3" s="641"/>
      <c r="G3" s="641"/>
      <c r="H3" s="641"/>
      <c r="I3" s="641"/>
      <c r="J3" s="641"/>
      <c r="K3" s="641"/>
      <c r="L3" s="641"/>
      <c r="M3" s="641"/>
      <c r="N3" s="641"/>
      <c r="O3" s="641"/>
      <c r="P3" s="640"/>
    </row>
    <row r="4" spans="1:16" ht="12.75" customHeight="1" x14ac:dyDescent="0.2">
      <c r="A4" s="235" t="s">
        <v>126</v>
      </c>
      <c r="B4" s="639"/>
      <c r="C4" s="639"/>
      <c r="D4" s="639"/>
      <c r="E4" s="639"/>
      <c r="F4" s="639"/>
      <c r="G4" s="639"/>
      <c r="H4" s="639"/>
      <c r="I4" s="639"/>
      <c r="J4" s="638"/>
      <c r="K4" s="637"/>
      <c r="L4" s="637"/>
      <c r="M4" s="637"/>
      <c r="N4" s="637"/>
      <c r="O4" s="637"/>
      <c r="P4" s="640"/>
    </row>
    <row r="5" spans="1:16" ht="12.75" customHeight="1" x14ac:dyDescent="0.2">
      <c r="A5" s="234"/>
      <c r="B5" s="637"/>
      <c r="C5" s="637"/>
      <c r="D5" s="636"/>
      <c r="E5" s="637"/>
      <c r="F5" s="637"/>
      <c r="G5" s="637"/>
      <c r="H5" s="637"/>
      <c r="I5" s="636"/>
      <c r="J5" s="637"/>
      <c r="K5" s="637"/>
      <c r="L5" s="637"/>
      <c r="M5" s="637"/>
      <c r="N5" s="637"/>
      <c r="O5" s="637"/>
      <c r="P5" s="640"/>
    </row>
    <row r="6" spans="1:16" ht="12.75" customHeight="1" x14ac:dyDescent="0.2">
      <c r="A6" s="234" t="s">
        <v>2</v>
      </c>
      <c r="B6" s="637"/>
      <c r="C6" s="637"/>
      <c r="D6" s="636"/>
      <c r="E6" s="637"/>
      <c r="F6" s="637"/>
      <c r="G6" s="637"/>
      <c r="H6" s="637"/>
      <c r="I6" s="636"/>
      <c r="J6" s="637"/>
      <c r="K6" s="637"/>
      <c r="L6" s="637"/>
      <c r="M6" s="637"/>
      <c r="N6" s="637"/>
      <c r="O6" s="637"/>
      <c r="P6" s="640"/>
    </row>
    <row r="7" spans="1:16" ht="12.75" customHeight="1" x14ac:dyDescent="0.2">
      <c r="A7" s="234" t="s">
        <v>3</v>
      </c>
      <c r="B7" s="637"/>
      <c r="C7" s="637"/>
      <c r="D7" s="636"/>
      <c r="E7" s="637"/>
      <c r="F7" s="637"/>
      <c r="G7" s="637"/>
      <c r="H7" s="637"/>
      <c r="I7" s="636"/>
      <c r="J7" s="637"/>
      <c r="K7" s="637"/>
      <c r="L7" s="637"/>
      <c r="M7" s="637"/>
      <c r="N7" s="637"/>
      <c r="O7" s="637"/>
      <c r="P7" s="640"/>
    </row>
    <row r="8" spans="1:16" ht="12.75" customHeight="1" x14ac:dyDescent="0.2">
      <c r="A8" s="234" t="s">
        <v>4</v>
      </c>
      <c r="B8" s="637"/>
      <c r="C8" s="637"/>
      <c r="D8" s="636"/>
      <c r="E8" s="637"/>
      <c r="F8" s="637"/>
      <c r="G8" s="637"/>
      <c r="H8" s="637"/>
      <c r="I8" s="636"/>
      <c r="J8" s="637"/>
      <c r="K8" s="637"/>
      <c r="L8" s="637"/>
      <c r="M8" s="637"/>
      <c r="N8" s="637"/>
      <c r="O8" s="637"/>
      <c r="P8" s="640"/>
    </row>
    <row r="9" spans="1:16" ht="12.75" customHeight="1" x14ac:dyDescent="0.2">
      <c r="A9" s="10551" t="s">
        <v>5</v>
      </c>
      <c r="B9" s="588"/>
      <c r="C9" s="588"/>
      <c r="D9" s="187"/>
      <c r="E9" s="588"/>
      <c r="F9" s="588"/>
      <c r="G9" s="588"/>
      <c r="H9" s="588"/>
      <c r="I9" s="187"/>
      <c r="J9" s="588"/>
      <c r="K9" s="588"/>
      <c r="L9" s="588"/>
      <c r="M9" s="588"/>
      <c r="N9" s="588"/>
      <c r="O9" s="588"/>
      <c r="P9" s="587"/>
    </row>
    <row r="10" spans="1:16" ht="12.75" customHeight="1" x14ac:dyDescent="0.2">
      <c r="A10" s="234" t="s">
        <v>6</v>
      </c>
      <c r="B10" s="637"/>
      <c r="C10" s="637"/>
      <c r="D10" s="636"/>
      <c r="E10" s="637"/>
      <c r="F10" s="637"/>
      <c r="G10" s="637"/>
      <c r="H10" s="637"/>
      <c r="I10" s="636"/>
      <c r="J10" s="637"/>
      <c r="K10" s="637"/>
      <c r="L10" s="637"/>
      <c r="M10" s="637"/>
      <c r="N10" s="637"/>
      <c r="O10" s="637"/>
      <c r="P10" s="640"/>
    </row>
    <row r="11" spans="1:16" ht="12.75" customHeight="1" x14ac:dyDescent="0.2">
      <c r="A11" s="234"/>
      <c r="B11" s="637"/>
      <c r="C11" s="637"/>
      <c r="D11" s="636"/>
      <c r="E11" s="637"/>
      <c r="F11" s="637"/>
      <c r="G11" s="633"/>
      <c r="H11" s="637"/>
      <c r="I11" s="636"/>
      <c r="J11" s="637"/>
      <c r="K11" s="637"/>
      <c r="L11" s="637"/>
      <c r="M11" s="637"/>
      <c r="N11" s="637"/>
      <c r="O11" s="637"/>
      <c r="P11" s="640"/>
    </row>
    <row r="12" spans="1:16" ht="12.75" customHeight="1" x14ac:dyDescent="0.2">
      <c r="A12" s="234" t="s">
        <v>127</v>
      </c>
      <c r="B12" s="637"/>
      <c r="C12" s="637"/>
      <c r="D12" s="636"/>
      <c r="E12" s="637" t="s">
        <v>8</v>
      </c>
      <c r="F12" s="637"/>
      <c r="G12" s="637"/>
      <c r="H12" s="637"/>
      <c r="I12" s="636"/>
      <c r="J12" s="637"/>
      <c r="K12" s="637"/>
      <c r="L12" s="637"/>
      <c r="M12" s="637"/>
      <c r="N12" s="232" t="s">
        <v>128</v>
      </c>
      <c r="O12" s="637"/>
      <c r="P12" s="640"/>
    </row>
    <row r="13" spans="1:16" ht="12.75" customHeight="1" x14ac:dyDescent="0.2">
      <c r="A13" s="234"/>
      <c r="B13" s="637"/>
      <c r="C13" s="637"/>
      <c r="D13" s="636"/>
      <c r="E13" s="637"/>
      <c r="F13" s="637"/>
      <c r="G13" s="637"/>
      <c r="H13" s="637"/>
      <c r="I13" s="636"/>
      <c r="J13" s="637"/>
      <c r="K13" s="637"/>
      <c r="L13" s="637"/>
      <c r="M13" s="637"/>
      <c r="N13" s="637"/>
      <c r="O13" s="637"/>
      <c r="P13" s="640"/>
    </row>
    <row r="14" spans="1:16" ht="12.75" customHeight="1" x14ac:dyDescent="0.2">
      <c r="A14" s="10551" t="s">
        <v>10</v>
      </c>
      <c r="B14" s="586"/>
      <c r="C14" s="586"/>
      <c r="D14" s="585"/>
      <c r="E14" s="586"/>
      <c r="F14" s="586"/>
      <c r="G14" s="586"/>
      <c r="H14" s="586"/>
      <c r="I14" s="585"/>
      <c r="J14" s="586"/>
      <c r="K14" s="586"/>
      <c r="L14" s="586"/>
      <c r="M14" s="586"/>
      <c r="N14" s="186"/>
      <c r="O14" s="584"/>
      <c r="P14" s="185"/>
    </row>
    <row r="15" spans="1:16" ht="12.75" customHeight="1" x14ac:dyDescent="0.2">
      <c r="A15" s="228"/>
      <c r="B15" s="637"/>
      <c r="C15" s="637"/>
      <c r="D15" s="636"/>
      <c r="E15" s="637"/>
      <c r="F15" s="637"/>
      <c r="G15" s="637"/>
      <c r="H15" s="637"/>
      <c r="I15" s="636"/>
      <c r="J15" s="637"/>
      <c r="K15" s="637"/>
      <c r="L15" s="637"/>
      <c r="M15" s="637"/>
      <c r="N15" s="630" t="s">
        <v>11</v>
      </c>
      <c r="O15" s="227" t="s">
        <v>12</v>
      </c>
      <c r="P15" s="640"/>
    </row>
    <row r="16" spans="1:16" ht="12.75" customHeight="1" x14ac:dyDescent="0.2">
      <c r="A16" s="228" t="s">
        <v>13</v>
      </c>
      <c r="B16" s="637"/>
      <c r="C16" s="637"/>
      <c r="D16" s="636"/>
      <c r="E16" s="637"/>
      <c r="F16" s="637"/>
      <c r="G16" s="637"/>
      <c r="H16" s="637"/>
      <c r="I16" s="636"/>
      <c r="J16" s="637"/>
      <c r="K16" s="637"/>
      <c r="L16" s="637"/>
      <c r="M16" s="637"/>
      <c r="N16" s="629"/>
      <c r="O16" s="640"/>
      <c r="P16" s="640"/>
    </row>
    <row r="17" spans="1:47" ht="12.75" customHeight="1" x14ac:dyDescent="0.2">
      <c r="A17" s="184" t="s">
        <v>14</v>
      </c>
      <c r="B17" s="183"/>
      <c r="C17" s="183"/>
      <c r="D17" s="583"/>
      <c r="E17" s="183"/>
      <c r="F17" s="183"/>
      <c r="G17" s="183"/>
      <c r="H17" s="183"/>
      <c r="I17" s="583"/>
      <c r="J17" s="183"/>
      <c r="K17" s="183"/>
      <c r="L17" s="183"/>
      <c r="M17" s="183"/>
      <c r="N17" s="7557" t="s">
        <v>15</v>
      </c>
      <c r="O17" s="7558" t="s">
        <v>103</v>
      </c>
      <c r="P17" s="182"/>
    </row>
    <row r="18" spans="1:47" ht="12.75" customHeight="1" x14ac:dyDescent="0.2">
      <c r="A18" s="582"/>
      <c r="B18" s="181"/>
      <c r="C18" s="181"/>
      <c r="D18" s="581"/>
      <c r="E18" s="181"/>
      <c r="F18" s="181"/>
      <c r="G18" s="181"/>
      <c r="H18" s="181"/>
      <c r="I18" s="581"/>
      <c r="J18" s="181"/>
      <c r="K18" s="181"/>
      <c r="L18" s="181"/>
      <c r="M18" s="181"/>
      <c r="N18" s="7557"/>
      <c r="O18" s="7558"/>
      <c r="P18" s="580" t="s">
        <v>8</v>
      </c>
    </row>
    <row r="19" spans="1:47" ht="12.75" customHeight="1" x14ac:dyDescent="0.2">
      <c r="A19" s="228"/>
      <c r="B19" s="637"/>
      <c r="C19" s="637"/>
      <c r="D19" s="636"/>
      <c r="E19" s="637"/>
      <c r="F19" s="637"/>
      <c r="G19" s="637"/>
      <c r="H19" s="637"/>
      <c r="I19" s="636"/>
      <c r="J19" s="637"/>
      <c r="K19" s="222"/>
      <c r="L19" s="637" t="s">
        <v>17</v>
      </c>
      <c r="M19" s="637"/>
      <c r="N19" s="624"/>
      <c r="O19" s="221"/>
      <c r="P19" s="640"/>
      <c r="AU19" s="10673"/>
    </row>
    <row r="20" spans="1:47" ht="12.75" customHeight="1" x14ac:dyDescent="0.2">
      <c r="A20" s="228"/>
      <c r="B20" s="637"/>
      <c r="C20" s="637"/>
      <c r="D20" s="636"/>
      <c r="E20" s="637"/>
      <c r="F20" s="637"/>
      <c r="G20" s="637"/>
      <c r="H20" s="637"/>
      <c r="I20" s="636"/>
      <c r="J20" s="637"/>
      <c r="K20" s="637"/>
      <c r="L20" s="637"/>
      <c r="M20" s="637"/>
      <c r="N20" s="623"/>
      <c r="O20" s="220"/>
      <c r="P20" s="640"/>
    </row>
    <row r="21" spans="1:47" ht="12.75" customHeight="1" x14ac:dyDescent="0.2">
      <c r="A21" s="234"/>
      <c r="B21" s="637"/>
      <c r="C21" s="641"/>
      <c r="D21" s="641"/>
      <c r="E21" s="637"/>
      <c r="F21" s="637"/>
      <c r="G21" s="637"/>
      <c r="H21" s="637" t="s">
        <v>8</v>
      </c>
      <c r="I21" s="636"/>
      <c r="J21" s="637"/>
      <c r="K21" s="637"/>
      <c r="L21" s="637"/>
      <c r="M21" s="637"/>
      <c r="N21" s="622"/>
      <c r="O21" s="621"/>
      <c r="P21" s="640"/>
    </row>
    <row r="22" spans="1:47" ht="12.75" customHeight="1" x14ac:dyDescent="0.2">
      <c r="A22" s="228"/>
      <c r="B22" s="637"/>
      <c r="C22" s="637"/>
      <c r="D22" s="636"/>
      <c r="E22" s="637"/>
      <c r="F22" s="637"/>
      <c r="G22" s="637"/>
      <c r="H22" s="637"/>
      <c r="I22" s="636"/>
      <c r="J22" s="637"/>
      <c r="K22" s="637"/>
      <c r="L22" s="637"/>
      <c r="M22" s="637"/>
      <c r="N22" s="637"/>
      <c r="O22" s="637"/>
      <c r="P22" s="640"/>
    </row>
    <row r="23" spans="1:47" ht="12.75" customHeight="1" x14ac:dyDescent="0.2">
      <c r="A23" s="234" t="s">
        <v>18</v>
      </c>
      <c r="B23" s="637"/>
      <c r="C23" s="637"/>
      <c r="D23" s="636"/>
      <c r="E23" s="219" t="s">
        <v>19</v>
      </c>
      <c r="F23" s="219"/>
      <c r="G23" s="219"/>
      <c r="H23" s="219"/>
      <c r="I23" s="219"/>
      <c r="J23" s="219"/>
      <c r="K23" s="219"/>
      <c r="L23" s="219"/>
      <c r="M23" s="637"/>
      <c r="N23" s="637"/>
      <c r="O23" s="637"/>
      <c r="P23" s="640"/>
    </row>
    <row r="24" spans="1:47" ht="15.75" x14ac:dyDescent="0.25">
      <c r="A24" s="228"/>
      <c r="B24" s="637"/>
      <c r="C24" s="637"/>
      <c r="D24" s="636"/>
      <c r="E24" s="620" t="s">
        <v>20</v>
      </c>
      <c r="F24" s="620"/>
      <c r="G24" s="620"/>
      <c r="H24" s="620"/>
      <c r="I24" s="620"/>
      <c r="J24" s="620"/>
      <c r="K24" s="620"/>
      <c r="L24" s="620"/>
      <c r="M24" s="637"/>
      <c r="N24" s="637"/>
      <c r="O24" s="637"/>
      <c r="P24" s="640"/>
    </row>
    <row r="25" spans="1:47" ht="12.75" customHeight="1" x14ac:dyDescent="0.2">
      <c r="A25" s="619"/>
      <c r="B25" s="618" t="s">
        <v>21</v>
      </c>
      <c r="C25" s="617"/>
      <c r="D25" s="617"/>
      <c r="E25" s="617"/>
      <c r="F25" s="617"/>
      <c r="G25" s="617"/>
      <c r="H25" s="617"/>
      <c r="I25" s="617"/>
      <c r="J25" s="617"/>
      <c r="K25" s="617"/>
      <c r="L25" s="617"/>
      <c r="M25" s="617"/>
      <c r="N25" s="617"/>
      <c r="O25" s="637"/>
      <c r="P25" s="640"/>
    </row>
    <row r="26" spans="1:47" ht="12.75" customHeight="1" x14ac:dyDescent="0.2">
      <c r="A26" s="616" t="s">
        <v>22</v>
      </c>
      <c r="B26" s="615" t="s">
        <v>23</v>
      </c>
      <c r="C26" s="615"/>
      <c r="D26" s="616" t="s">
        <v>24</v>
      </c>
      <c r="E26" s="616" t="s">
        <v>25</v>
      </c>
      <c r="F26" s="616" t="s">
        <v>22</v>
      </c>
      <c r="G26" s="615" t="s">
        <v>23</v>
      </c>
      <c r="H26" s="615"/>
      <c r="I26" s="616" t="s">
        <v>24</v>
      </c>
      <c r="J26" s="616" t="s">
        <v>25</v>
      </c>
      <c r="K26" s="616" t="s">
        <v>22</v>
      </c>
      <c r="L26" s="615" t="s">
        <v>23</v>
      </c>
      <c r="M26" s="615"/>
      <c r="N26" s="218" t="s">
        <v>24</v>
      </c>
      <c r="O26" s="616" t="s">
        <v>25</v>
      </c>
      <c r="P26" s="640"/>
    </row>
    <row r="27" spans="1:47" ht="12.75" customHeight="1" x14ac:dyDescent="0.2">
      <c r="A27" s="616"/>
      <c r="B27" s="615" t="s">
        <v>26</v>
      </c>
      <c r="C27" s="615" t="s">
        <v>2</v>
      </c>
      <c r="D27" s="616"/>
      <c r="E27" s="616"/>
      <c r="F27" s="616"/>
      <c r="G27" s="615" t="s">
        <v>26</v>
      </c>
      <c r="H27" s="615" t="s">
        <v>2</v>
      </c>
      <c r="I27" s="616"/>
      <c r="J27" s="616"/>
      <c r="K27" s="616"/>
      <c r="L27" s="615" t="s">
        <v>26</v>
      </c>
      <c r="M27" s="615" t="s">
        <v>2</v>
      </c>
      <c r="N27" s="614"/>
      <c r="O27" s="616"/>
      <c r="P27" s="640"/>
      <c r="Q27" s="35" t="s">
        <v>166</v>
      </c>
      <c r="R27" s="34"/>
      <c r="S27" s="238" t="s">
        <v>167</v>
      </c>
    </row>
    <row r="28" spans="1:47" ht="12.75" customHeight="1" x14ac:dyDescent="0.2">
      <c r="A28" s="10670">
        <v>1</v>
      </c>
      <c r="B28" s="217">
        <v>0</v>
      </c>
      <c r="C28" s="216">
        <v>0.15</v>
      </c>
      <c r="D28" s="10673">
        <v>0</v>
      </c>
      <c r="E28" s="215">
        <f t="shared" ref="E28:E59" si="0">D28*(100-2.62)/100</f>
        <v>0</v>
      </c>
      <c r="F28" s="10675">
        <v>33</v>
      </c>
      <c r="G28" s="10671">
        <v>8</v>
      </c>
      <c r="H28" s="10671">
        <v>8.15</v>
      </c>
      <c r="I28" s="10673">
        <v>0</v>
      </c>
      <c r="J28" s="215">
        <f t="shared" ref="J28:J59" si="1">I28*(100-2.62)/100</f>
        <v>0</v>
      </c>
      <c r="K28" s="10675">
        <v>65</v>
      </c>
      <c r="L28" s="10671">
        <v>16</v>
      </c>
      <c r="M28" s="10671">
        <v>16.149999999999999</v>
      </c>
      <c r="N28" s="10673">
        <v>0</v>
      </c>
      <c r="O28" s="215">
        <f t="shared" ref="O28:O59" si="2">N28*(100-2.62)/100</f>
        <v>0</v>
      </c>
      <c r="P28" s="640"/>
      <c r="Q28" s="16">
        <v>0</v>
      </c>
      <c r="R28" s="24">
        <v>0.15</v>
      </c>
      <c r="S28" s="11">
        <f>AVERAGE(D28:D31)</f>
        <v>0</v>
      </c>
    </row>
    <row r="29" spans="1:47" ht="12.75" customHeight="1" x14ac:dyDescent="0.2">
      <c r="A29" s="10670">
        <v>2</v>
      </c>
      <c r="B29" s="10670">
        <v>0.15</v>
      </c>
      <c r="C29" s="214">
        <v>0.3</v>
      </c>
      <c r="D29" s="10673">
        <v>0</v>
      </c>
      <c r="E29" s="215">
        <f t="shared" si="0"/>
        <v>0</v>
      </c>
      <c r="F29" s="10675">
        <v>34</v>
      </c>
      <c r="G29" s="10671">
        <v>8.15</v>
      </c>
      <c r="H29" s="10671">
        <v>8.3000000000000007</v>
      </c>
      <c r="I29" s="10673">
        <v>0</v>
      </c>
      <c r="J29" s="215">
        <f t="shared" si="1"/>
        <v>0</v>
      </c>
      <c r="K29" s="10675">
        <v>66</v>
      </c>
      <c r="L29" s="10671">
        <v>16.149999999999999</v>
      </c>
      <c r="M29" s="10671">
        <v>16.3</v>
      </c>
      <c r="N29" s="10673">
        <v>0</v>
      </c>
      <c r="O29" s="215">
        <f t="shared" si="2"/>
        <v>0</v>
      </c>
      <c r="P29" s="640"/>
      <c r="Q29" s="10696">
        <v>1</v>
      </c>
      <c r="R29" s="10692">
        <v>1.1499999999999999</v>
      </c>
      <c r="S29" s="11">
        <f>AVERAGE(D32:D35)</f>
        <v>0</v>
      </c>
    </row>
    <row r="30" spans="1:47" ht="12.75" customHeight="1" x14ac:dyDescent="0.2">
      <c r="A30" s="10691">
        <v>3</v>
      </c>
      <c r="B30" s="10630">
        <v>0.3</v>
      </c>
      <c r="C30" s="10692">
        <v>0.45</v>
      </c>
      <c r="D30" s="10694">
        <v>0</v>
      </c>
      <c r="E30" s="579">
        <f t="shared" si="0"/>
        <v>0</v>
      </c>
      <c r="F30" s="10695">
        <v>35</v>
      </c>
      <c r="G30" s="10696">
        <v>8.3000000000000007</v>
      </c>
      <c r="H30" s="10696">
        <v>8.4499999999999993</v>
      </c>
      <c r="I30" s="10694">
        <v>0</v>
      </c>
      <c r="J30" s="579">
        <f t="shared" si="1"/>
        <v>0</v>
      </c>
      <c r="K30" s="10695">
        <v>67</v>
      </c>
      <c r="L30" s="10696">
        <v>16.3</v>
      </c>
      <c r="M30" s="10696">
        <v>16.45</v>
      </c>
      <c r="N30" s="10694">
        <v>0</v>
      </c>
      <c r="O30" s="579">
        <f t="shared" si="2"/>
        <v>0</v>
      </c>
      <c r="P30" s="578"/>
      <c r="Q30" s="10630">
        <v>2</v>
      </c>
      <c r="R30" s="10692">
        <v>2.15</v>
      </c>
      <c r="S30" s="11">
        <f>AVERAGE(D36:D39)</f>
        <v>0</v>
      </c>
      <c r="V30" s="180"/>
    </row>
    <row r="31" spans="1:47" ht="12.75" customHeight="1" x14ac:dyDescent="0.2">
      <c r="A31" s="10670">
        <v>4</v>
      </c>
      <c r="B31" s="10670">
        <v>0.45</v>
      </c>
      <c r="C31" s="10671">
        <v>1</v>
      </c>
      <c r="D31" s="10673">
        <v>0</v>
      </c>
      <c r="E31" s="215">
        <f t="shared" si="0"/>
        <v>0</v>
      </c>
      <c r="F31" s="10675">
        <v>36</v>
      </c>
      <c r="G31" s="10671">
        <v>8.4499999999999993</v>
      </c>
      <c r="H31" s="10671">
        <v>9</v>
      </c>
      <c r="I31" s="10673">
        <v>0</v>
      </c>
      <c r="J31" s="215">
        <f t="shared" si="1"/>
        <v>0</v>
      </c>
      <c r="K31" s="10675">
        <v>68</v>
      </c>
      <c r="L31" s="10671">
        <v>16.45</v>
      </c>
      <c r="M31" s="10671">
        <v>17</v>
      </c>
      <c r="N31" s="10673">
        <v>0</v>
      </c>
      <c r="O31" s="215">
        <f t="shared" si="2"/>
        <v>0</v>
      </c>
      <c r="P31" s="640"/>
      <c r="Q31" s="32">
        <v>3</v>
      </c>
      <c r="R31" s="10672">
        <v>3.15</v>
      </c>
      <c r="S31" s="11">
        <f>AVERAGE(D40:D43)</f>
        <v>0</v>
      </c>
    </row>
    <row r="32" spans="1:47" ht="12.75" customHeight="1" x14ac:dyDescent="0.2">
      <c r="A32" s="10691">
        <v>5</v>
      </c>
      <c r="B32" s="10696">
        <v>1</v>
      </c>
      <c r="C32" s="10692">
        <v>1.1499999999999999</v>
      </c>
      <c r="D32" s="10694">
        <v>0</v>
      </c>
      <c r="E32" s="577">
        <f t="shared" si="0"/>
        <v>0</v>
      </c>
      <c r="F32" s="10695">
        <v>37</v>
      </c>
      <c r="G32" s="10696">
        <v>9</v>
      </c>
      <c r="H32" s="10696">
        <v>9.15</v>
      </c>
      <c r="I32" s="10694">
        <v>0</v>
      </c>
      <c r="J32" s="577">
        <f t="shared" si="1"/>
        <v>0</v>
      </c>
      <c r="K32" s="10695">
        <v>69</v>
      </c>
      <c r="L32" s="10696">
        <v>17</v>
      </c>
      <c r="M32" s="10696">
        <v>17.149999999999999</v>
      </c>
      <c r="N32" s="10694">
        <v>0</v>
      </c>
      <c r="O32" s="577">
        <f t="shared" si="2"/>
        <v>0</v>
      </c>
      <c r="P32" s="576"/>
      <c r="Q32" s="32">
        <v>4</v>
      </c>
      <c r="R32" s="10672">
        <v>4.1500000000000004</v>
      </c>
      <c r="S32" s="11">
        <f>AVERAGE(D44:D47)</f>
        <v>0</v>
      </c>
      <c r="AQ32" s="10694"/>
    </row>
    <row r="33" spans="1:19" ht="12.75" customHeight="1" x14ac:dyDescent="0.2">
      <c r="A33" s="10691">
        <v>6</v>
      </c>
      <c r="B33" s="10692">
        <v>1.1499999999999999</v>
      </c>
      <c r="C33" s="10696">
        <v>1.3</v>
      </c>
      <c r="D33" s="10694">
        <v>0</v>
      </c>
      <c r="E33" s="179">
        <f t="shared" si="0"/>
        <v>0</v>
      </c>
      <c r="F33" s="10695">
        <v>38</v>
      </c>
      <c r="G33" s="10696">
        <v>9.15</v>
      </c>
      <c r="H33" s="10696">
        <v>9.3000000000000007</v>
      </c>
      <c r="I33" s="10694">
        <v>0</v>
      </c>
      <c r="J33" s="179">
        <f t="shared" si="1"/>
        <v>0</v>
      </c>
      <c r="K33" s="10695">
        <v>70</v>
      </c>
      <c r="L33" s="10696">
        <v>17.149999999999999</v>
      </c>
      <c r="M33" s="10696">
        <v>17.3</v>
      </c>
      <c r="N33" s="10694">
        <v>0</v>
      </c>
      <c r="O33" s="179">
        <f t="shared" si="2"/>
        <v>0</v>
      </c>
      <c r="P33" s="575"/>
      <c r="Q33" s="10696">
        <v>5</v>
      </c>
      <c r="R33" s="10631">
        <v>5.15</v>
      </c>
      <c r="S33" s="11">
        <f>AVERAGE(D48:D51)</f>
        <v>0</v>
      </c>
    </row>
    <row r="34" spans="1:19" ht="15.75" x14ac:dyDescent="0.25">
      <c r="A34" s="10691">
        <v>7</v>
      </c>
      <c r="B34" s="10630">
        <v>1.3</v>
      </c>
      <c r="C34" s="10692">
        <v>1.45</v>
      </c>
      <c r="D34" s="10694">
        <v>0</v>
      </c>
      <c r="E34" s="178">
        <f t="shared" si="0"/>
        <v>0</v>
      </c>
      <c r="F34" s="10695">
        <v>39</v>
      </c>
      <c r="G34" s="10696">
        <v>9.3000000000000007</v>
      </c>
      <c r="H34" s="10696">
        <v>9.4499999999999993</v>
      </c>
      <c r="I34" s="10694">
        <v>0</v>
      </c>
      <c r="J34" s="178">
        <f t="shared" si="1"/>
        <v>0</v>
      </c>
      <c r="K34" s="10695">
        <v>71</v>
      </c>
      <c r="L34" s="10696">
        <v>17.3</v>
      </c>
      <c r="M34" s="10696">
        <v>17.45</v>
      </c>
      <c r="N34" s="10694">
        <v>0</v>
      </c>
      <c r="O34" s="178">
        <f t="shared" si="2"/>
        <v>0</v>
      </c>
      <c r="P34" s="177"/>
      <c r="Q34" s="10671">
        <v>6</v>
      </c>
      <c r="R34" s="10672">
        <v>6.15</v>
      </c>
      <c r="S34" s="11">
        <f>AVERAGE(D52:D55)</f>
        <v>0</v>
      </c>
    </row>
    <row r="35" spans="1:19" x14ac:dyDescent="0.2">
      <c r="A35" s="10670">
        <v>8</v>
      </c>
      <c r="B35" s="10670">
        <v>1.45</v>
      </c>
      <c r="C35" s="10671">
        <v>2</v>
      </c>
      <c r="D35" s="10673">
        <v>0</v>
      </c>
      <c r="E35" s="215">
        <f t="shared" si="0"/>
        <v>0</v>
      </c>
      <c r="F35" s="10675">
        <v>40</v>
      </c>
      <c r="G35" s="10671">
        <v>9.4499999999999993</v>
      </c>
      <c r="H35" s="10671">
        <v>10</v>
      </c>
      <c r="I35" s="10673">
        <v>0</v>
      </c>
      <c r="J35" s="215">
        <f t="shared" si="1"/>
        <v>0</v>
      </c>
      <c r="K35" s="10675">
        <v>72</v>
      </c>
      <c r="L35" s="10676">
        <v>17.45</v>
      </c>
      <c r="M35" s="10671">
        <v>18</v>
      </c>
      <c r="N35" s="10673">
        <v>0</v>
      </c>
      <c r="O35" s="215">
        <f t="shared" si="2"/>
        <v>0</v>
      </c>
      <c r="P35" s="640"/>
      <c r="Q35" s="10671">
        <v>7</v>
      </c>
      <c r="R35" s="10672">
        <v>7.15</v>
      </c>
      <c r="S35" s="11">
        <f>AVERAGE(D56:D59)</f>
        <v>0</v>
      </c>
    </row>
    <row r="36" spans="1:19" ht="15.75" x14ac:dyDescent="0.25">
      <c r="A36" s="10691">
        <v>9</v>
      </c>
      <c r="B36" s="10630">
        <v>2</v>
      </c>
      <c r="C36" s="10692">
        <v>2.15</v>
      </c>
      <c r="D36" s="10694">
        <v>0</v>
      </c>
      <c r="E36" s="176">
        <f t="shared" si="0"/>
        <v>0</v>
      </c>
      <c r="F36" s="10695">
        <v>41</v>
      </c>
      <c r="G36" s="10696">
        <v>10</v>
      </c>
      <c r="H36" s="10693">
        <v>10.15</v>
      </c>
      <c r="I36" s="10694">
        <v>0</v>
      </c>
      <c r="J36" s="176">
        <f t="shared" si="1"/>
        <v>0</v>
      </c>
      <c r="K36" s="10695">
        <v>73</v>
      </c>
      <c r="L36" s="10693">
        <v>18</v>
      </c>
      <c r="M36" s="10696">
        <v>18.149999999999999</v>
      </c>
      <c r="N36" s="10694">
        <v>0</v>
      </c>
      <c r="O36" s="176">
        <f t="shared" si="2"/>
        <v>0</v>
      </c>
      <c r="P36" s="574"/>
      <c r="Q36" s="10671">
        <v>8</v>
      </c>
      <c r="R36" s="10671">
        <v>8.15</v>
      </c>
      <c r="S36" s="11">
        <f>AVERAGE(I28:I31)</f>
        <v>0</v>
      </c>
    </row>
    <row r="37" spans="1:19" x14ac:dyDescent="0.2">
      <c r="A37" s="10670">
        <v>10</v>
      </c>
      <c r="B37" s="10670">
        <v>2.15</v>
      </c>
      <c r="C37" s="10671">
        <v>2.2999999999999998</v>
      </c>
      <c r="D37" s="10673">
        <v>0</v>
      </c>
      <c r="E37" s="215">
        <f t="shared" si="0"/>
        <v>0</v>
      </c>
      <c r="F37" s="10675">
        <v>42</v>
      </c>
      <c r="G37" s="10671">
        <v>10.15</v>
      </c>
      <c r="H37" s="10676">
        <v>10.3</v>
      </c>
      <c r="I37" s="10673">
        <v>0</v>
      </c>
      <c r="J37" s="215">
        <f t="shared" si="1"/>
        <v>0</v>
      </c>
      <c r="K37" s="10675">
        <v>74</v>
      </c>
      <c r="L37" s="10676">
        <v>18.149999999999999</v>
      </c>
      <c r="M37" s="10671">
        <v>18.3</v>
      </c>
      <c r="N37" s="10673">
        <v>0</v>
      </c>
      <c r="O37" s="215">
        <f t="shared" si="2"/>
        <v>0</v>
      </c>
      <c r="P37" s="640"/>
      <c r="Q37" s="10696">
        <v>9</v>
      </c>
      <c r="R37" s="10696">
        <v>9.15</v>
      </c>
      <c r="S37" s="11">
        <f>AVERAGE(I32:I35)</f>
        <v>0</v>
      </c>
    </row>
    <row r="38" spans="1:19" x14ac:dyDescent="0.2">
      <c r="A38" s="10670">
        <v>11</v>
      </c>
      <c r="B38" s="214">
        <v>2.2999999999999998</v>
      </c>
      <c r="C38" s="216">
        <v>2.4500000000000002</v>
      </c>
      <c r="D38" s="10673">
        <v>0</v>
      </c>
      <c r="E38" s="215">
        <f t="shared" si="0"/>
        <v>0</v>
      </c>
      <c r="F38" s="10675">
        <v>43</v>
      </c>
      <c r="G38" s="10671">
        <v>10.3</v>
      </c>
      <c r="H38" s="10676">
        <v>10.45</v>
      </c>
      <c r="I38" s="10673">
        <v>0</v>
      </c>
      <c r="J38" s="215">
        <f t="shared" si="1"/>
        <v>0</v>
      </c>
      <c r="K38" s="10675">
        <v>75</v>
      </c>
      <c r="L38" s="10676">
        <v>18.3</v>
      </c>
      <c r="M38" s="10671">
        <v>18.45</v>
      </c>
      <c r="N38" s="10673">
        <v>0</v>
      </c>
      <c r="O38" s="215">
        <f t="shared" si="2"/>
        <v>0</v>
      </c>
      <c r="P38" s="640"/>
      <c r="Q38" s="10696">
        <v>10</v>
      </c>
      <c r="R38" s="10693">
        <v>10.15</v>
      </c>
      <c r="S38" s="11">
        <f>AVERAGE(I36:I39)</f>
        <v>0</v>
      </c>
    </row>
    <row r="39" spans="1:19" x14ac:dyDescent="0.2">
      <c r="A39" s="10670">
        <v>12</v>
      </c>
      <c r="B39" s="10670">
        <v>2.4500000000000002</v>
      </c>
      <c r="C39" s="10671">
        <v>3</v>
      </c>
      <c r="D39" s="10673">
        <v>0</v>
      </c>
      <c r="E39" s="215">
        <f t="shared" si="0"/>
        <v>0</v>
      </c>
      <c r="F39" s="10675">
        <v>44</v>
      </c>
      <c r="G39" s="10671">
        <v>10.45</v>
      </c>
      <c r="H39" s="10676">
        <v>11</v>
      </c>
      <c r="I39" s="10673">
        <v>0</v>
      </c>
      <c r="J39" s="215">
        <f t="shared" si="1"/>
        <v>0</v>
      </c>
      <c r="K39" s="10675">
        <v>76</v>
      </c>
      <c r="L39" s="10676">
        <v>18.45</v>
      </c>
      <c r="M39" s="10671">
        <v>19</v>
      </c>
      <c r="N39" s="10673">
        <v>0</v>
      </c>
      <c r="O39" s="215">
        <f t="shared" si="2"/>
        <v>0</v>
      </c>
      <c r="P39" s="640"/>
      <c r="Q39" s="10671">
        <v>11</v>
      </c>
      <c r="R39" s="10676">
        <v>11.15</v>
      </c>
      <c r="S39" s="11">
        <f>AVERAGE(I40:I43)</f>
        <v>0</v>
      </c>
    </row>
    <row r="40" spans="1:19" x14ac:dyDescent="0.2">
      <c r="A40" s="10670">
        <v>13</v>
      </c>
      <c r="B40" s="214">
        <v>3</v>
      </c>
      <c r="C40" s="10672">
        <v>3.15</v>
      </c>
      <c r="D40" s="10673">
        <v>0</v>
      </c>
      <c r="E40" s="215">
        <f t="shared" si="0"/>
        <v>0</v>
      </c>
      <c r="F40" s="10675">
        <v>45</v>
      </c>
      <c r="G40" s="10671">
        <v>11</v>
      </c>
      <c r="H40" s="10676">
        <v>11.15</v>
      </c>
      <c r="I40" s="10673">
        <v>0</v>
      </c>
      <c r="J40" s="215">
        <f t="shared" si="1"/>
        <v>0</v>
      </c>
      <c r="K40" s="10675">
        <v>77</v>
      </c>
      <c r="L40" s="10676">
        <v>19</v>
      </c>
      <c r="M40" s="10671">
        <v>19.149999999999999</v>
      </c>
      <c r="N40" s="10673">
        <v>0</v>
      </c>
      <c r="O40" s="215">
        <f t="shared" si="2"/>
        <v>0</v>
      </c>
      <c r="P40" s="640"/>
      <c r="Q40" s="10671">
        <v>12</v>
      </c>
      <c r="R40" s="10676">
        <v>12.15</v>
      </c>
      <c r="S40" s="11">
        <f>AVERAGE(I44:I47)</f>
        <v>0</v>
      </c>
    </row>
    <row r="41" spans="1:19" x14ac:dyDescent="0.2">
      <c r="A41" s="10670">
        <v>14</v>
      </c>
      <c r="B41" s="10670">
        <v>3.15</v>
      </c>
      <c r="C41" s="10676">
        <v>3.3</v>
      </c>
      <c r="D41" s="10673">
        <v>0</v>
      </c>
      <c r="E41" s="215">
        <f t="shared" si="0"/>
        <v>0</v>
      </c>
      <c r="F41" s="10675">
        <v>46</v>
      </c>
      <c r="G41" s="10671">
        <v>11.15</v>
      </c>
      <c r="H41" s="10676">
        <v>11.3</v>
      </c>
      <c r="I41" s="10673">
        <v>0</v>
      </c>
      <c r="J41" s="215">
        <f t="shared" si="1"/>
        <v>0</v>
      </c>
      <c r="K41" s="10675">
        <v>78</v>
      </c>
      <c r="L41" s="10676">
        <v>19.149999999999999</v>
      </c>
      <c r="M41" s="10671">
        <v>19.3</v>
      </c>
      <c r="N41" s="10673">
        <v>0</v>
      </c>
      <c r="O41" s="215">
        <f t="shared" si="2"/>
        <v>0</v>
      </c>
      <c r="P41" s="640"/>
      <c r="Q41" s="10696">
        <v>13</v>
      </c>
      <c r="R41" s="10693">
        <v>13.15</v>
      </c>
      <c r="S41" s="11">
        <f>AVERAGE(I48:I51)</f>
        <v>0</v>
      </c>
    </row>
    <row r="42" spans="1:19" x14ac:dyDescent="0.2">
      <c r="A42" s="10670">
        <v>15</v>
      </c>
      <c r="B42" s="214">
        <v>3.3</v>
      </c>
      <c r="C42" s="10672">
        <v>3.45</v>
      </c>
      <c r="D42" s="10673">
        <v>0</v>
      </c>
      <c r="E42" s="215">
        <f t="shared" si="0"/>
        <v>0</v>
      </c>
      <c r="F42" s="10675">
        <v>47</v>
      </c>
      <c r="G42" s="10671">
        <v>11.3</v>
      </c>
      <c r="H42" s="10676">
        <v>11.45</v>
      </c>
      <c r="I42" s="10673">
        <v>0</v>
      </c>
      <c r="J42" s="215">
        <f t="shared" si="1"/>
        <v>0</v>
      </c>
      <c r="K42" s="10675">
        <v>79</v>
      </c>
      <c r="L42" s="10676">
        <v>19.3</v>
      </c>
      <c r="M42" s="10671">
        <v>19.45</v>
      </c>
      <c r="N42" s="10673">
        <v>0</v>
      </c>
      <c r="O42" s="215">
        <f t="shared" si="2"/>
        <v>0</v>
      </c>
      <c r="P42" s="640"/>
      <c r="Q42" s="10671">
        <v>14</v>
      </c>
      <c r="R42" s="10676">
        <v>14.15</v>
      </c>
      <c r="S42" s="11">
        <f>AVERAGE(I52:I55)</f>
        <v>0</v>
      </c>
    </row>
    <row r="43" spans="1:19" x14ac:dyDescent="0.2">
      <c r="A43" s="10670">
        <v>16</v>
      </c>
      <c r="B43" s="10670">
        <v>3.45</v>
      </c>
      <c r="C43" s="10676">
        <v>4</v>
      </c>
      <c r="D43" s="10673">
        <v>0</v>
      </c>
      <c r="E43" s="215">
        <f t="shared" si="0"/>
        <v>0</v>
      </c>
      <c r="F43" s="10675">
        <v>48</v>
      </c>
      <c r="G43" s="10671">
        <v>11.45</v>
      </c>
      <c r="H43" s="10676">
        <v>12</v>
      </c>
      <c r="I43" s="10673">
        <v>0</v>
      </c>
      <c r="J43" s="215">
        <f t="shared" si="1"/>
        <v>0</v>
      </c>
      <c r="K43" s="10675">
        <v>80</v>
      </c>
      <c r="L43" s="10676">
        <v>19.45</v>
      </c>
      <c r="M43" s="10676">
        <v>20</v>
      </c>
      <c r="N43" s="10673">
        <v>0</v>
      </c>
      <c r="O43" s="215">
        <f t="shared" si="2"/>
        <v>0</v>
      </c>
      <c r="P43" s="640"/>
      <c r="Q43" s="10671">
        <v>15</v>
      </c>
      <c r="R43" s="10671">
        <v>15.15</v>
      </c>
      <c r="S43" s="11">
        <f>AVERAGE(I56:I59)</f>
        <v>0</v>
      </c>
    </row>
    <row r="44" spans="1:19" x14ac:dyDescent="0.2">
      <c r="A44" s="10670">
        <v>17</v>
      </c>
      <c r="B44" s="214">
        <v>4</v>
      </c>
      <c r="C44" s="10672">
        <v>4.1500000000000004</v>
      </c>
      <c r="D44" s="10673">
        <v>0</v>
      </c>
      <c r="E44" s="215">
        <f t="shared" si="0"/>
        <v>0</v>
      </c>
      <c r="F44" s="10675">
        <v>49</v>
      </c>
      <c r="G44" s="10671">
        <v>12</v>
      </c>
      <c r="H44" s="10676">
        <v>12.15</v>
      </c>
      <c r="I44" s="10673">
        <v>0</v>
      </c>
      <c r="J44" s="215">
        <f t="shared" si="1"/>
        <v>0</v>
      </c>
      <c r="K44" s="10675">
        <v>81</v>
      </c>
      <c r="L44" s="10676">
        <v>20</v>
      </c>
      <c r="M44" s="10671">
        <v>20.149999999999999</v>
      </c>
      <c r="N44" s="10673">
        <v>0</v>
      </c>
      <c r="O44" s="215">
        <f t="shared" si="2"/>
        <v>0</v>
      </c>
      <c r="P44" s="640"/>
      <c r="Q44" s="10671">
        <v>16</v>
      </c>
      <c r="R44" s="10671">
        <v>16.149999999999999</v>
      </c>
      <c r="S44" s="11">
        <f>AVERAGE(N28:N31)</f>
        <v>0</v>
      </c>
    </row>
    <row r="45" spans="1:19" x14ac:dyDescent="0.2">
      <c r="A45" s="10670">
        <v>18</v>
      </c>
      <c r="B45" s="10670">
        <v>4.1500000000000004</v>
      </c>
      <c r="C45" s="10676">
        <v>4.3</v>
      </c>
      <c r="D45" s="10673">
        <v>0</v>
      </c>
      <c r="E45" s="215">
        <f t="shared" si="0"/>
        <v>0</v>
      </c>
      <c r="F45" s="10675">
        <v>50</v>
      </c>
      <c r="G45" s="10671">
        <v>12.15</v>
      </c>
      <c r="H45" s="10676">
        <v>12.3</v>
      </c>
      <c r="I45" s="10673">
        <v>0</v>
      </c>
      <c r="J45" s="215">
        <f t="shared" si="1"/>
        <v>0</v>
      </c>
      <c r="K45" s="10675">
        <v>82</v>
      </c>
      <c r="L45" s="10676">
        <v>20.149999999999999</v>
      </c>
      <c r="M45" s="10671">
        <v>20.3</v>
      </c>
      <c r="N45" s="10673">
        <v>0</v>
      </c>
      <c r="O45" s="215">
        <f t="shared" si="2"/>
        <v>0</v>
      </c>
      <c r="P45" s="640"/>
      <c r="Q45" s="10696">
        <v>17</v>
      </c>
      <c r="R45" s="10696">
        <v>17.149999999999999</v>
      </c>
      <c r="S45" s="11">
        <f>AVERAGE(N32:N35)</f>
        <v>0</v>
      </c>
    </row>
    <row r="46" spans="1:19" x14ac:dyDescent="0.2">
      <c r="A46" s="10670">
        <v>19</v>
      </c>
      <c r="B46" s="214">
        <v>4.3</v>
      </c>
      <c r="C46" s="10672">
        <v>4.45</v>
      </c>
      <c r="D46" s="10673">
        <v>0</v>
      </c>
      <c r="E46" s="215">
        <f t="shared" si="0"/>
        <v>0</v>
      </c>
      <c r="F46" s="10675">
        <v>51</v>
      </c>
      <c r="G46" s="10671">
        <v>12.3</v>
      </c>
      <c r="H46" s="10676">
        <v>12.45</v>
      </c>
      <c r="I46" s="10673">
        <v>0</v>
      </c>
      <c r="J46" s="215">
        <f t="shared" si="1"/>
        <v>0</v>
      </c>
      <c r="K46" s="10675">
        <v>83</v>
      </c>
      <c r="L46" s="10676">
        <v>20.3</v>
      </c>
      <c r="M46" s="10671">
        <v>20.45</v>
      </c>
      <c r="N46" s="10673">
        <v>0</v>
      </c>
      <c r="O46" s="215">
        <f t="shared" si="2"/>
        <v>0</v>
      </c>
      <c r="P46" s="640"/>
      <c r="Q46" s="10693">
        <v>18</v>
      </c>
      <c r="R46" s="10696">
        <v>18.149999999999999</v>
      </c>
      <c r="S46" s="11">
        <f>AVERAGE(N36:N39)</f>
        <v>0</v>
      </c>
    </row>
    <row r="47" spans="1:19" x14ac:dyDescent="0.2">
      <c r="A47" s="10670">
        <v>20</v>
      </c>
      <c r="B47" s="10670">
        <v>4.45</v>
      </c>
      <c r="C47" s="10676">
        <v>5</v>
      </c>
      <c r="D47" s="10673">
        <v>0</v>
      </c>
      <c r="E47" s="215">
        <f t="shared" si="0"/>
        <v>0</v>
      </c>
      <c r="F47" s="10675">
        <v>52</v>
      </c>
      <c r="G47" s="10671">
        <v>12.45</v>
      </c>
      <c r="H47" s="10676">
        <v>13</v>
      </c>
      <c r="I47" s="10673">
        <v>0</v>
      </c>
      <c r="J47" s="215">
        <f t="shared" si="1"/>
        <v>0</v>
      </c>
      <c r="K47" s="10675">
        <v>84</v>
      </c>
      <c r="L47" s="10676">
        <v>20.45</v>
      </c>
      <c r="M47" s="10671">
        <v>21</v>
      </c>
      <c r="N47" s="10673">
        <v>0</v>
      </c>
      <c r="O47" s="215">
        <f t="shared" si="2"/>
        <v>0</v>
      </c>
      <c r="P47" s="640"/>
      <c r="Q47" s="10676">
        <v>19</v>
      </c>
      <c r="R47" s="10671">
        <v>19.149999999999999</v>
      </c>
      <c r="S47" s="11">
        <f>AVERAGE(N40:N43)</f>
        <v>0</v>
      </c>
    </row>
    <row r="48" spans="1:19" ht="15.75" x14ac:dyDescent="0.25">
      <c r="A48" s="10691">
        <v>21</v>
      </c>
      <c r="B48" s="10696">
        <v>5</v>
      </c>
      <c r="C48" s="10631">
        <v>5.15</v>
      </c>
      <c r="D48" s="10694">
        <v>0</v>
      </c>
      <c r="E48" s="175">
        <f t="shared" si="0"/>
        <v>0</v>
      </c>
      <c r="F48" s="10695">
        <v>53</v>
      </c>
      <c r="G48" s="10696">
        <v>13</v>
      </c>
      <c r="H48" s="10693">
        <v>13.15</v>
      </c>
      <c r="I48" s="10694">
        <v>0</v>
      </c>
      <c r="J48" s="175">
        <f t="shared" si="1"/>
        <v>0</v>
      </c>
      <c r="K48" s="10695">
        <v>85</v>
      </c>
      <c r="L48" s="10693">
        <v>21</v>
      </c>
      <c r="M48" s="10696">
        <v>21.15</v>
      </c>
      <c r="N48" s="10694">
        <v>0</v>
      </c>
      <c r="O48" s="175">
        <f t="shared" si="2"/>
        <v>0</v>
      </c>
      <c r="P48" s="573"/>
      <c r="Q48" s="10676">
        <v>20</v>
      </c>
      <c r="R48" s="10671">
        <v>20.149999999999999</v>
      </c>
      <c r="S48" s="11">
        <f>AVERAGE(N44:N47)</f>
        <v>0</v>
      </c>
    </row>
    <row r="49" spans="1:19" ht="15.75" x14ac:dyDescent="0.25">
      <c r="A49" s="10691">
        <v>22</v>
      </c>
      <c r="B49" s="10692">
        <v>5.15</v>
      </c>
      <c r="C49" s="10693">
        <v>5.3</v>
      </c>
      <c r="D49" s="10694">
        <v>0</v>
      </c>
      <c r="E49" s="174">
        <f t="shared" si="0"/>
        <v>0</v>
      </c>
      <c r="F49" s="10695">
        <v>54</v>
      </c>
      <c r="G49" s="10696">
        <v>13.15</v>
      </c>
      <c r="H49" s="10693">
        <v>13.3</v>
      </c>
      <c r="I49" s="10694">
        <v>0</v>
      </c>
      <c r="J49" s="174">
        <f t="shared" si="1"/>
        <v>0</v>
      </c>
      <c r="K49" s="10695">
        <v>86</v>
      </c>
      <c r="L49" s="10693">
        <v>21.15</v>
      </c>
      <c r="M49" s="10696">
        <v>21.3</v>
      </c>
      <c r="N49" s="10694">
        <v>0</v>
      </c>
      <c r="O49" s="174">
        <f t="shared" si="2"/>
        <v>0</v>
      </c>
      <c r="P49" s="572"/>
      <c r="Q49" s="10693">
        <v>21</v>
      </c>
      <c r="R49" s="10696">
        <v>21.15</v>
      </c>
      <c r="S49" s="11">
        <f>AVERAGE(N48:N51)</f>
        <v>0</v>
      </c>
    </row>
    <row r="50" spans="1:19" x14ac:dyDescent="0.2">
      <c r="A50" s="10670">
        <v>23</v>
      </c>
      <c r="B50" s="10671">
        <v>5.3</v>
      </c>
      <c r="C50" s="10672">
        <v>5.45</v>
      </c>
      <c r="D50" s="10673">
        <v>0</v>
      </c>
      <c r="E50" s="215">
        <f t="shared" si="0"/>
        <v>0</v>
      </c>
      <c r="F50" s="10675">
        <v>55</v>
      </c>
      <c r="G50" s="10671">
        <v>13.3</v>
      </c>
      <c r="H50" s="10676">
        <v>13.45</v>
      </c>
      <c r="I50" s="10673">
        <v>0</v>
      </c>
      <c r="J50" s="215">
        <f t="shared" si="1"/>
        <v>0</v>
      </c>
      <c r="K50" s="10675">
        <v>87</v>
      </c>
      <c r="L50" s="10676">
        <v>21.3</v>
      </c>
      <c r="M50" s="10671">
        <v>21.45</v>
      </c>
      <c r="N50" s="10673">
        <v>0</v>
      </c>
      <c r="O50" s="215">
        <f t="shared" si="2"/>
        <v>0</v>
      </c>
      <c r="P50" s="640"/>
      <c r="Q50" s="10676">
        <v>22</v>
      </c>
      <c r="R50" s="10671">
        <v>22.15</v>
      </c>
      <c r="S50" s="11">
        <f>AVERAGE(N52:N55)</f>
        <v>0</v>
      </c>
    </row>
    <row r="51" spans="1:19" x14ac:dyDescent="0.2">
      <c r="A51" s="10670">
        <v>24</v>
      </c>
      <c r="B51" s="216">
        <v>5.45</v>
      </c>
      <c r="C51" s="10676">
        <v>6</v>
      </c>
      <c r="D51" s="10673">
        <v>0</v>
      </c>
      <c r="E51" s="215">
        <f t="shared" si="0"/>
        <v>0</v>
      </c>
      <c r="F51" s="10675">
        <v>56</v>
      </c>
      <c r="G51" s="10671">
        <v>13.45</v>
      </c>
      <c r="H51" s="10676">
        <v>14</v>
      </c>
      <c r="I51" s="10673">
        <v>0</v>
      </c>
      <c r="J51" s="215">
        <f t="shared" si="1"/>
        <v>0</v>
      </c>
      <c r="K51" s="10675">
        <v>88</v>
      </c>
      <c r="L51" s="10676">
        <v>21.45</v>
      </c>
      <c r="M51" s="10671">
        <v>22</v>
      </c>
      <c r="N51" s="10673">
        <v>0</v>
      </c>
      <c r="O51" s="215">
        <f t="shared" si="2"/>
        <v>0</v>
      </c>
      <c r="P51" s="640"/>
      <c r="Q51" s="10676">
        <v>23</v>
      </c>
      <c r="R51" s="10671">
        <v>23.15</v>
      </c>
      <c r="S51" s="11">
        <f>AVERAGE(N56:N59)</f>
        <v>0</v>
      </c>
    </row>
    <row r="52" spans="1:19" x14ac:dyDescent="0.2">
      <c r="A52" s="10670">
        <v>25</v>
      </c>
      <c r="B52" s="10671">
        <v>6</v>
      </c>
      <c r="C52" s="10672">
        <v>6.15</v>
      </c>
      <c r="D52" s="10673">
        <v>0</v>
      </c>
      <c r="E52" s="215">
        <f t="shared" si="0"/>
        <v>0</v>
      </c>
      <c r="F52" s="10675">
        <v>57</v>
      </c>
      <c r="G52" s="10671">
        <v>14</v>
      </c>
      <c r="H52" s="10676">
        <v>14.15</v>
      </c>
      <c r="I52" s="10673">
        <v>0</v>
      </c>
      <c r="J52" s="215">
        <f t="shared" si="1"/>
        <v>0</v>
      </c>
      <c r="K52" s="10675">
        <v>89</v>
      </c>
      <c r="L52" s="10676">
        <v>22</v>
      </c>
      <c r="M52" s="10671">
        <v>22.15</v>
      </c>
      <c r="N52" s="10673">
        <v>0</v>
      </c>
      <c r="O52" s="215">
        <f t="shared" si="2"/>
        <v>0</v>
      </c>
      <c r="P52" s="640"/>
      <c r="Q52" s="238" t="s">
        <v>168</v>
      </c>
      <c r="S52" s="11">
        <f>AVERAGE(S28:S51)</f>
        <v>0</v>
      </c>
    </row>
    <row r="53" spans="1:19" x14ac:dyDescent="0.2">
      <c r="A53" s="10670">
        <v>26</v>
      </c>
      <c r="B53" s="216">
        <v>6.15</v>
      </c>
      <c r="C53" s="10676">
        <v>6.3</v>
      </c>
      <c r="D53" s="10673">
        <v>0</v>
      </c>
      <c r="E53" s="215">
        <f t="shared" si="0"/>
        <v>0</v>
      </c>
      <c r="F53" s="10675">
        <v>58</v>
      </c>
      <c r="G53" s="10671">
        <v>14.15</v>
      </c>
      <c r="H53" s="10676">
        <v>14.3</v>
      </c>
      <c r="I53" s="10673">
        <v>0</v>
      </c>
      <c r="J53" s="215">
        <f t="shared" si="1"/>
        <v>0</v>
      </c>
      <c r="K53" s="10675">
        <v>90</v>
      </c>
      <c r="L53" s="10676">
        <v>22.15</v>
      </c>
      <c r="M53" s="10671">
        <v>22.3</v>
      </c>
      <c r="N53" s="10673">
        <v>0</v>
      </c>
      <c r="O53" s="215">
        <f t="shared" si="2"/>
        <v>0</v>
      </c>
      <c r="P53" s="640"/>
    </row>
    <row r="54" spans="1:19" x14ac:dyDescent="0.2">
      <c r="A54" s="10670">
        <v>27</v>
      </c>
      <c r="B54" s="10671">
        <v>6.3</v>
      </c>
      <c r="C54" s="10672">
        <v>6.45</v>
      </c>
      <c r="D54" s="10673">
        <v>0</v>
      </c>
      <c r="E54" s="215">
        <f t="shared" si="0"/>
        <v>0</v>
      </c>
      <c r="F54" s="10675">
        <v>59</v>
      </c>
      <c r="G54" s="10671">
        <v>14.3</v>
      </c>
      <c r="H54" s="10676">
        <v>14.45</v>
      </c>
      <c r="I54" s="10673">
        <v>0</v>
      </c>
      <c r="J54" s="215">
        <f t="shared" si="1"/>
        <v>0</v>
      </c>
      <c r="K54" s="10675">
        <v>91</v>
      </c>
      <c r="L54" s="10676">
        <v>22.3</v>
      </c>
      <c r="M54" s="10671">
        <v>22.45</v>
      </c>
      <c r="N54" s="10673">
        <v>0</v>
      </c>
      <c r="O54" s="215">
        <f t="shared" si="2"/>
        <v>0</v>
      </c>
      <c r="P54" s="640"/>
    </row>
    <row r="55" spans="1:19" x14ac:dyDescent="0.2">
      <c r="A55" s="10670">
        <v>28</v>
      </c>
      <c r="B55" s="216">
        <v>6.45</v>
      </c>
      <c r="C55" s="10676">
        <v>7</v>
      </c>
      <c r="D55" s="10673">
        <v>0</v>
      </c>
      <c r="E55" s="215">
        <f t="shared" si="0"/>
        <v>0</v>
      </c>
      <c r="F55" s="10675">
        <v>60</v>
      </c>
      <c r="G55" s="10671">
        <v>14.45</v>
      </c>
      <c r="H55" s="10671">
        <v>15</v>
      </c>
      <c r="I55" s="10673">
        <v>0</v>
      </c>
      <c r="J55" s="215">
        <f t="shared" si="1"/>
        <v>0</v>
      </c>
      <c r="K55" s="10675">
        <v>92</v>
      </c>
      <c r="L55" s="10676">
        <v>22.45</v>
      </c>
      <c r="M55" s="10671">
        <v>23</v>
      </c>
      <c r="N55" s="10673">
        <v>0</v>
      </c>
      <c r="O55" s="215">
        <f t="shared" si="2"/>
        <v>0</v>
      </c>
      <c r="P55" s="640"/>
    </row>
    <row r="56" spans="1:19" x14ac:dyDescent="0.2">
      <c r="A56" s="10670">
        <v>29</v>
      </c>
      <c r="B56" s="10671">
        <v>7</v>
      </c>
      <c r="C56" s="10672">
        <v>7.15</v>
      </c>
      <c r="D56" s="10673">
        <v>0</v>
      </c>
      <c r="E56" s="215">
        <f t="shared" si="0"/>
        <v>0</v>
      </c>
      <c r="F56" s="10675">
        <v>61</v>
      </c>
      <c r="G56" s="10671">
        <v>15</v>
      </c>
      <c r="H56" s="10671">
        <v>15.15</v>
      </c>
      <c r="I56" s="10673">
        <v>0</v>
      </c>
      <c r="J56" s="215">
        <f t="shared" si="1"/>
        <v>0</v>
      </c>
      <c r="K56" s="10675">
        <v>93</v>
      </c>
      <c r="L56" s="10676">
        <v>23</v>
      </c>
      <c r="M56" s="10671">
        <v>23.15</v>
      </c>
      <c r="N56" s="10673">
        <v>0</v>
      </c>
      <c r="O56" s="215">
        <f t="shared" si="2"/>
        <v>0</v>
      </c>
      <c r="P56" s="640"/>
    </row>
    <row r="57" spans="1:19" ht="15.75" x14ac:dyDescent="0.25">
      <c r="A57" s="10691">
        <v>30</v>
      </c>
      <c r="B57" s="10692">
        <v>7.15</v>
      </c>
      <c r="C57" s="10693">
        <v>7.3</v>
      </c>
      <c r="D57" s="10694">
        <v>0</v>
      </c>
      <c r="E57" s="571">
        <f t="shared" si="0"/>
        <v>0</v>
      </c>
      <c r="F57" s="10695">
        <v>62</v>
      </c>
      <c r="G57" s="10696">
        <v>15.15</v>
      </c>
      <c r="H57" s="10696">
        <v>15.3</v>
      </c>
      <c r="I57" s="10694">
        <v>0</v>
      </c>
      <c r="J57" s="571">
        <f t="shared" si="1"/>
        <v>0</v>
      </c>
      <c r="K57" s="10695">
        <v>94</v>
      </c>
      <c r="L57" s="10696">
        <v>23.15</v>
      </c>
      <c r="M57" s="10696">
        <v>23.3</v>
      </c>
      <c r="N57" s="10694">
        <v>0</v>
      </c>
      <c r="O57" s="571">
        <f t="shared" si="2"/>
        <v>0</v>
      </c>
      <c r="P57" s="173"/>
    </row>
    <row r="58" spans="1:19" x14ac:dyDescent="0.2">
      <c r="A58" s="10670">
        <v>31</v>
      </c>
      <c r="B58" s="10671">
        <v>7.3</v>
      </c>
      <c r="C58" s="10672">
        <v>7.45</v>
      </c>
      <c r="D58" s="10673">
        <v>0</v>
      </c>
      <c r="E58" s="215">
        <f t="shared" si="0"/>
        <v>0</v>
      </c>
      <c r="F58" s="10675">
        <v>63</v>
      </c>
      <c r="G58" s="10671">
        <v>15.3</v>
      </c>
      <c r="H58" s="10671">
        <v>15.45</v>
      </c>
      <c r="I58" s="10673">
        <v>0</v>
      </c>
      <c r="J58" s="215">
        <f t="shared" si="1"/>
        <v>0</v>
      </c>
      <c r="K58" s="10675">
        <v>95</v>
      </c>
      <c r="L58" s="10671">
        <v>23.3</v>
      </c>
      <c r="M58" s="10671">
        <v>23.45</v>
      </c>
      <c r="N58" s="10673">
        <v>0</v>
      </c>
      <c r="O58" s="215">
        <f t="shared" si="2"/>
        <v>0</v>
      </c>
      <c r="P58" s="640"/>
    </row>
    <row r="59" spans="1:19" x14ac:dyDescent="0.2">
      <c r="A59" s="10670">
        <v>32</v>
      </c>
      <c r="B59" s="216">
        <v>7.45</v>
      </c>
      <c r="C59" s="10676">
        <v>8</v>
      </c>
      <c r="D59" s="10673">
        <v>0</v>
      </c>
      <c r="E59" s="215">
        <f t="shared" si="0"/>
        <v>0</v>
      </c>
      <c r="F59" s="10675">
        <v>64</v>
      </c>
      <c r="G59" s="10671">
        <v>15.45</v>
      </c>
      <c r="H59" s="10671">
        <v>16</v>
      </c>
      <c r="I59" s="10673">
        <v>0</v>
      </c>
      <c r="J59" s="215">
        <f t="shared" si="1"/>
        <v>0</v>
      </c>
      <c r="K59" s="10675">
        <v>96</v>
      </c>
      <c r="L59" s="10671">
        <v>23.45</v>
      </c>
      <c r="M59" s="10671">
        <v>24</v>
      </c>
      <c r="N59" s="10673">
        <v>0</v>
      </c>
      <c r="O59" s="215">
        <f t="shared" si="2"/>
        <v>0</v>
      </c>
      <c r="P59" s="640"/>
    </row>
    <row r="60" spans="1:19" x14ac:dyDescent="0.2">
      <c r="A60" s="10551" t="s">
        <v>27</v>
      </c>
      <c r="B60" s="570"/>
      <c r="C60" s="570"/>
      <c r="D60" s="569">
        <f>SUM(D28:D59)</f>
        <v>0</v>
      </c>
      <c r="E60" s="568">
        <f>SUM(E28:E59)</f>
        <v>0</v>
      </c>
      <c r="F60" s="570"/>
      <c r="G60" s="570"/>
      <c r="H60" s="570"/>
      <c r="I60" s="569">
        <f>SUM(I28:I59)</f>
        <v>0</v>
      </c>
      <c r="J60" s="568">
        <f>SUM(J28:J59)</f>
        <v>0</v>
      </c>
      <c r="K60" s="570"/>
      <c r="L60" s="570"/>
      <c r="M60" s="570"/>
      <c r="N60" s="570">
        <f>SUM(N28:N59)</f>
        <v>0</v>
      </c>
      <c r="O60" s="568">
        <f>SUM(O28:O59)</f>
        <v>0</v>
      </c>
      <c r="P60" s="567"/>
    </row>
    <row r="64" spans="1:19" x14ac:dyDescent="0.2">
      <c r="A64" s="238" t="s">
        <v>129</v>
      </c>
      <c r="B64" s="238">
        <f>SUM(D60,I60,N60)/(4000*1000)</f>
        <v>0</v>
      </c>
      <c r="C64" s="238">
        <f>ROUNDDOWN(SUM(E60,J60,O60)/(4000*1000),4)</f>
        <v>0</v>
      </c>
    </row>
    <row r="66" spans="1:16" ht="15.75" x14ac:dyDescent="0.25">
      <c r="A66" s="566"/>
      <c r="B66" s="565"/>
      <c r="C66" s="565"/>
      <c r="D66" s="172"/>
      <c r="E66" s="565"/>
      <c r="F66" s="565"/>
      <c r="G66" s="565"/>
      <c r="H66" s="565"/>
      <c r="I66" s="172"/>
      <c r="J66" s="10700"/>
      <c r="K66" s="565"/>
      <c r="L66" s="565"/>
      <c r="M66" s="565"/>
      <c r="N66" s="565"/>
      <c r="O66" s="565"/>
      <c r="P66" s="564"/>
    </row>
    <row r="67" spans="1:16" x14ac:dyDescent="0.2">
      <c r="A67" s="10699" t="s">
        <v>28</v>
      </c>
      <c r="B67" s="171"/>
      <c r="C67" s="171"/>
      <c r="D67" s="170"/>
      <c r="E67" s="169"/>
      <c r="F67" s="171"/>
      <c r="G67" s="171"/>
      <c r="H67" s="169"/>
      <c r="I67" s="170"/>
      <c r="J67" s="10700"/>
      <c r="K67" s="171"/>
      <c r="L67" s="171"/>
      <c r="M67" s="171"/>
      <c r="N67" s="171"/>
      <c r="O67" s="171"/>
      <c r="P67" s="168"/>
    </row>
    <row r="68" spans="1:16" x14ac:dyDescent="0.2">
      <c r="A68" s="563"/>
      <c r="B68" s="167"/>
      <c r="C68" s="167"/>
      <c r="D68" s="167"/>
      <c r="E68" s="167"/>
      <c r="F68" s="167"/>
      <c r="G68" s="167"/>
      <c r="H68" s="167"/>
      <c r="I68" s="167"/>
      <c r="J68" s="167"/>
      <c r="K68" s="167"/>
      <c r="L68" s="166"/>
      <c r="M68" s="166"/>
      <c r="N68" s="166"/>
      <c r="O68" s="166"/>
      <c r="P68" s="562"/>
    </row>
    <row r="69" spans="1:16" x14ac:dyDescent="0.2">
      <c r="A69" s="197"/>
      <c r="B69" s="637"/>
      <c r="C69" s="637"/>
      <c r="D69" s="636"/>
      <c r="E69" s="196"/>
      <c r="F69" s="637"/>
      <c r="G69" s="637"/>
      <c r="H69" s="196"/>
      <c r="I69" s="636"/>
      <c r="J69" s="195"/>
      <c r="K69" s="637"/>
      <c r="L69" s="637"/>
      <c r="M69" s="637"/>
      <c r="N69" s="637"/>
      <c r="O69" s="637"/>
      <c r="P69" s="640"/>
    </row>
    <row r="70" spans="1:16" x14ac:dyDescent="0.2">
      <c r="A70" s="228"/>
      <c r="B70" s="637"/>
      <c r="C70" s="637"/>
      <c r="D70" s="636"/>
      <c r="E70" s="196"/>
      <c r="F70" s="637"/>
      <c r="G70" s="637"/>
      <c r="H70" s="196"/>
      <c r="I70" s="636"/>
      <c r="J70" s="637"/>
      <c r="K70" s="637"/>
      <c r="L70" s="637"/>
      <c r="M70" s="637"/>
      <c r="N70" s="637"/>
      <c r="O70" s="637"/>
      <c r="P70" s="640"/>
    </row>
    <row r="71" spans="1:16" x14ac:dyDescent="0.2">
      <c r="A71" s="228"/>
      <c r="B71" s="637"/>
      <c r="C71" s="637"/>
      <c r="D71" s="636"/>
      <c r="E71" s="196"/>
      <c r="F71" s="637"/>
      <c r="G71" s="637"/>
      <c r="H71" s="196"/>
      <c r="I71" s="636"/>
      <c r="J71" s="637"/>
      <c r="K71" s="637"/>
      <c r="L71" s="637"/>
      <c r="M71" s="637"/>
      <c r="N71" s="637"/>
      <c r="O71" s="637"/>
      <c r="P71" s="640"/>
    </row>
    <row r="72" spans="1:16" x14ac:dyDescent="0.2">
      <c r="A72" s="228"/>
      <c r="B72" s="637"/>
      <c r="C72" s="637"/>
      <c r="D72" s="636"/>
      <c r="E72" s="196"/>
      <c r="F72" s="637"/>
      <c r="G72" s="637"/>
      <c r="H72" s="196"/>
      <c r="I72" s="636"/>
      <c r="J72" s="637"/>
      <c r="K72" s="637"/>
      <c r="L72" s="637"/>
      <c r="M72" s="637" t="s">
        <v>29</v>
      </c>
      <c r="N72" s="637"/>
      <c r="O72" s="637"/>
      <c r="P72" s="640"/>
    </row>
    <row r="73" spans="1:16" x14ac:dyDescent="0.2">
      <c r="A73" s="561"/>
      <c r="B73" s="560"/>
      <c r="C73" s="560"/>
      <c r="D73" s="559"/>
      <c r="E73" s="558"/>
      <c r="F73" s="560"/>
      <c r="G73" s="560"/>
      <c r="H73" s="558"/>
      <c r="I73" s="559"/>
      <c r="J73" s="560"/>
      <c r="K73" s="560"/>
      <c r="L73" s="560"/>
      <c r="M73" s="560" t="s">
        <v>30</v>
      </c>
      <c r="N73" s="560"/>
      <c r="O73" s="560"/>
      <c r="P73" s="165"/>
    </row>
    <row r="74" spans="1:16" x14ac:dyDescent="0.2">
      <c r="E74" s="191"/>
      <c r="H74" s="191"/>
    </row>
    <row r="75" spans="1:16" x14ac:dyDescent="0.2">
      <c r="C75" s="222"/>
      <c r="E75" s="191"/>
      <c r="H75" s="191"/>
    </row>
    <row r="76" spans="1:16" x14ac:dyDescent="0.2">
      <c r="E76" s="191"/>
      <c r="H76" s="191"/>
    </row>
    <row r="77" spans="1:16" x14ac:dyDescent="0.2">
      <c r="E77" s="191"/>
      <c r="H77" s="191"/>
    </row>
    <row r="78" spans="1:16" ht="15.75" x14ac:dyDescent="0.25">
      <c r="E78" s="557"/>
      <c r="H78" s="557"/>
    </row>
    <row r="79" spans="1:16" x14ac:dyDescent="0.2">
      <c r="E79" s="191"/>
      <c r="H79" s="191"/>
    </row>
    <row r="80" spans="1:16" x14ac:dyDescent="0.2">
      <c r="E80" s="191"/>
      <c r="H80" s="191"/>
    </row>
    <row r="81" spans="5:13" x14ac:dyDescent="0.2">
      <c r="E81" s="191"/>
      <c r="H81" s="191"/>
    </row>
    <row r="82" spans="5:13" x14ac:dyDescent="0.2">
      <c r="E82" s="191"/>
      <c r="H82" s="191"/>
    </row>
    <row r="83" spans="5:13" x14ac:dyDescent="0.2">
      <c r="E83" s="164"/>
      <c r="H83" s="164"/>
    </row>
    <row r="84" spans="5:13" x14ac:dyDescent="0.2">
      <c r="E84" s="191"/>
      <c r="H84" s="191"/>
    </row>
    <row r="85" spans="5:13" x14ac:dyDescent="0.2">
      <c r="E85" s="191"/>
      <c r="H85" s="191"/>
    </row>
    <row r="86" spans="5:13" x14ac:dyDescent="0.2">
      <c r="E86" s="163"/>
      <c r="H86" s="163"/>
    </row>
    <row r="87" spans="5:13" x14ac:dyDescent="0.2">
      <c r="E87" s="191"/>
      <c r="H87" s="191"/>
    </row>
    <row r="88" spans="5:13" x14ac:dyDescent="0.2">
      <c r="E88" s="191"/>
      <c r="H88" s="191"/>
    </row>
    <row r="89" spans="5:13" ht="15.75" x14ac:dyDescent="0.25">
      <c r="E89" s="556"/>
      <c r="H89" s="556"/>
    </row>
    <row r="90" spans="5:13" x14ac:dyDescent="0.2">
      <c r="E90" s="191"/>
      <c r="H90" s="191"/>
    </row>
    <row r="91" spans="5:13" x14ac:dyDescent="0.2">
      <c r="E91" s="191"/>
      <c r="H91" s="191"/>
    </row>
    <row r="92" spans="5:13" x14ac:dyDescent="0.2">
      <c r="E92" s="191"/>
      <c r="H92" s="191"/>
    </row>
    <row r="93" spans="5:13" x14ac:dyDescent="0.2">
      <c r="E93" s="191"/>
      <c r="H93" s="191"/>
    </row>
    <row r="94" spans="5:13" x14ac:dyDescent="0.2">
      <c r="E94" s="191"/>
      <c r="H94" s="191"/>
    </row>
    <row r="95" spans="5:13" ht="15.75" x14ac:dyDescent="0.25">
      <c r="E95" s="555"/>
      <c r="H95" s="555"/>
    </row>
    <row r="96" spans="5:13" ht="15.75" x14ac:dyDescent="0.25">
      <c r="E96" s="191"/>
      <c r="H96" s="191"/>
      <c r="M96" s="591" t="s">
        <v>8</v>
      </c>
    </row>
    <row r="97" spans="5:14" x14ac:dyDescent="0.2">
      <c r="E97" s="191"/>
      <c r="H97" s="191"/>
    </row>
    <row r="98" spans="5:14" x14ac:dyDescent="0.2">
      <c r="E98" s="162"/>
      <c r="H98" s="162"/>
    </row>
    <row r="99" spans="5:14" ht="15.75" x14ac:dyDescent="0.25">
      <c r="E99" s="554"/>
      <c r="H99" s="554"/>
    </row>
    <row r="101" spans="5:14" x14ac:dyDescent="0.2">
      <c r="N101" s="10673"/>
    </row>
    <row r="126" spans="4:4" x14ac:dyDescent="0.2">
      <c r="D126" s="10694"/>
    </row>
  </sheetData>
  <mergeCells count="1">
    <mergeCell ref="Q27:R27"/>
  </mergeCells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cols>
    <col min="1" max="16384" width="9.140625" style="238"/>
  </cols>
  <sheetData>
    <row r="1" spans="1:16" ht="12.75" customHeight="1" x14ac:dyDescent="0.2">
      <c r="A1" s="643"/>
      <c r="B1" s="240"/>
      <c r="C1" s="240"/>
      <c r="D1" s="642"/>
      <c r="E1" s="240"/>
      <c r="F1" s="240"/>
      <c r="G1" s="240"/>
      <c r="H1" s="240"/>
      <c r="I1" s="642"/>
      <c r="J1" s="240"/>
      <c r="K1" s="240"/>
      <c r="L1" s="240"/>
      <c r="M1" s="240"/>
      <c r="N1" s="240"/>
      <c r="O1" s="240"/>
      <c r="P1" s="239"/>
    </row>
    <row r="2" spans="1:16" ht="12.75" customHeight="1" x14ac:dyDescent="0.2">
      <c r="A2" s="10528" t="s">
        <v>0</v>
      </c>
      <c r="B2" s="10552"/>
      <c r="C2" s="10552"/>
      <c r="D2" s="10552"/>
      <c r="E2" s="10552"/>
      <c r="F2" s="10552"/>
      <c r="G2" s="10552"/>
      <c r="H2" s="10552"/>
      <c r="I2" s="10552"/>
      <c r="J2" s="10552"/>
      <c r="K2" s="10552"/>
      <c r="L2" s="10552"/>
      <c r="M2" s="10552"/>
      <c r="N2" s="10552"/>
      <c r="O2" s="10552"/>
      <c r="P2" s="553"/>
    </row>
    <row r="3" spans="1:16" ht="12.75" customHeight="1" x14ac:dyDescent="0.2">
      <c r="A3" s="236"/>
      <c r="B3" s="641"/>
      <c r="C3" s="641"/>
      <c r="D3" s="641"/>
      <c r="E3" s="641"/>
      <c r="F3" s="641"/>
      <c r="G3" s="641"/>
      <c r="H3" s="641"/>
      <c r="I3" s="641"/>
      <c r="J3" s="641"/>
      <c r="K3" s="641"/>
      <c r="L3" s="641"/>
      <c r="M3" s="641"/>
      <c r="N3" s="641"/>
      <c r="O3" s="641"/>
      <c r="P3" s="640"/>
    </row>
    <row r="4" spans="1:16" ht="12.75" customHeight="1" x14ac:dyDescent="0.2">
      <c r="A4" s="235" t="s">
        <v>130</v>
      </c>
      <c r="B4" s="639"/>
      <c r="C4" s="639"/>
      <c r="D4" s="639"/>
      <c r="E4" s="639"/>
      <c r="F4" s="639"/>
      <c r="G4" s="639"/>
      <c r="H4" s="639"/>
      <c r="I4" s="639"/>
      <c r="J4" s="638"/>
      <c r="K4" s="637"/>
      <c r="L4" s="637"/>
      <c r="M4" s="637"/>
      <c r="N4" s="637"/>
      <c r="O4" s="637"/>
      <c r="P4" s="640"/>
    </row>
    <row r="5" spans="1:16" ht="12.75" customHeight="1" x14ac:dyDescent="0.2">
      <c r="A5" s="234"/>
      <c r="B5" s="637"/>
      <c r="C5" s="637"/>
      <c r="D5" s="636"/>
      <c r="E5" s="637"/>
      <c r="F5" s="637"/>
      <c r="G5" s="637"/>
      <c r="H5" s="637"/>
      <c r="I5" s="636"/>
      <c r="J5" s="637"/>
      <c r="K5" s="637"/>
      <c r="L5" s="637"/>
      <c r="M5" s="637"/>
      <c r="N5" s="637"/>
      <c r="O5" s="637"/>
      <c r="P5" s="640"/>
    </row>
    <row r="6" spans="1:16" ht="12.75" customHeight="1" x14ac:dyDescent="0.2">
      <c r="A6" s="234" t="s">
        <v>2</v>
      </c>
      <c r="B6" s="637"/>
      <c r="C6" s="637"/>
      <c r="D6" s="636"/>
      <c r="E6" s="637"/>
      <c r="F6" s="637"/>
      <c r="G6" s="637"/>
      <c r="H6" s="637"/>
      <c r="I6" s="636"/>
      <c r="J6" s="637"/>
      <c r="K6" s="637"/>
      <c r="L6" s="637"/>
      <c r="M6" s="637"/>
      <c r="N6" s="637"/>
      <c r="O6" s="637"/>
      <c r="P6" s="640"/>
    </row>
    <row r="7" spans="1:16" ht="12.75" customHeight="1" x14ac:dyDescent="0.2">
      <c r="A7" s="234" t="s">
        <v>3</v>
      </c>
      <c r="B7" s="637"/>
      <c r="C7" s="637"/>
      <c r="D7" s="636"/>
      <c r="E7" s="637"/>
      <c r="F7" s="637"/>
      <c r="G7" s="637"/>
      <c r="H7" s="637"/>
      <c r="I7" s="636"/>
      <c r="J7" s="637"/>
      <c r="K7" s="637"/>
      <c r="L7" s="637"/>
      <c r="M7" s="637"/>
      <c r="N7" s="637"/>
      <c r="O7" s="637"/>
      <c r="P7" s="640"/>
    </row>
    <row r="8" spans="1:16" ht="12.75" customHeight="1" x14ac:dyDescent="0.2">
      <c r="A8" s="234" t="s">
        <v>4</v>
      </c>
      <c r="B8" s="637"/>
      <c r="C8" s="637"/>
      <c r="D8" s="636"/>
      <c r="E8" s="637"/>
      <c r="F8" s="637"/>
      <c r="G8" s="637"/>
      <c r="H8" s="637"/>
      <c r="I8" s="636"/>
      <c r="J8" s="637"/>
      <c r="K8" s="637"/>
      <c r="L8" s="637"/>
      <c r="M8" s="637"/>
      <c r="N8" s="637"/>
      <c r="O8" s="637"/>
      <c r="P8" s="640"/>
    </row>
    <row r="9" spans="1:16" ht="12.75" customHeight="1" x14ac:dyDescent="0.2">
      <c r="A9" s="10551" t="s">
        <v>5</v>
      </c>
      <c r="B9" s="552"/>
      <c r="C9" s="552"/>
      <c r="D9" s="551"/>
      <c r="E9" s="552"/>
      <c r="F9" s="552"/>
      <c r="G9" s="552"/>
      <c r="H9" s="552"/>
      <c r="I9" s="551"/>
      <c r="J9" s="552"/>
      <c r="K9" s="552"/>
      <c r="L9" s="552"/>
      <c r="M9" s="552"/>
      <c r="N9" s="552"/>
      <c r="O9" s="552"/>
      <c r="P9" s="161"/>
    </row>
    <row r="10" spans="1:16" ht="12.75" customHeight="1" x14ac:dyDescent="0.2">
      <c r="A10" s="234" t="s">
        <v>6</v>
      </c>
      <c r="B10" s="637"/>
      <c r="C10" s="637"/>
      <c r="D10" s="636"/>
      <c r="E10" s="637"/>
      <c r="F10" s="637"/>
      <c r="G10" s="637"/>
      <c r="H10" s="637"/>
      <c r="I10" s="636"/>
      <c r="J10" s="637"/>
      <c r="K10" s="637"/>
      <c r="L10" s="637"/>
      <c r="M10" s="637"/>
      <c r="N10" s="637"/>
      <c r="O10" s="637"/>
      <c r="P10" s="640"/>
    </row>
    <row r="11" spans="1:16" ht="12.75" customHeight="1" x14ac:dyDescent="0.2">
      <c r="A11" s="234"/>
      <c r="B11" s="637"/>
      <c r="C11" s="637"/>
      <c r="D11" s="636"/>
      <c r="E11" s="637"/>
      <c r="F11" s="637"/>
      <c r="G11" s="633"/>
      <c r="H11" s="637"/>
      <c r="I11" s="636"/>
      <c r="J11" s="637"/>
      <c r="K11" s="637"/>
      <c r="L11" s="637"/>
      <c r="M11" s="637"/>
      <c r="N11" s="637"/>
      <c r="O11" s="637"/>
      <c r="P11" s="640"/>
    </row>
    <row r="12" spans="1:16" ht="12.75" customHeight="1" x14ac:dyDescent="0.2">
      <c r="A12" s="234" t="s">
        <v>131</v>
      </c>
      <c r="B12" s="637"/>
      <c r="C12" s="637"/>
      <c r="D12" s="636"/>
      <c r="E12" s="637" t="s">
        <v>8</v>
      </c>
      <c r="F12" s="637"/>
      <c r="G12" s="637"/>
      <c r="H12" s="637"/>
      <c r="I12" s="636"/>
      <c r="J12" s="637"/>
      <c r="K12" s="637"/>
      <c r="L12" s="637"/>
      <c r="M12" s="637"/>
      <c r="N12" s="232" t="s">
        <v>132</v>
      </c>
      <c r="O12" s="637"/>
      <c r="P12" s="640"/>
    </row>
    <row r="13" spans="1:16" ht="12.75" customHeight="1" x14ac:dyDescent="0.2">
      <c r="A13" s="234"/>
      <c r="B13" s="637"/>
      <c r="C13" s="637"/>
      <c r="D13" s="636"/>
      <c r="E13" s="637"/>
      <c r="F13" s="637"/>
      <c r="G13" s="637"/>
      <c r="H13" s="637"/>
      <c r="I13" s="636"/>
      <c r="J13" s="637"/>
      <c r="K13" s="637"/>
      <c r="L13" s="637"/>
      <c r="M13" s="637"/>
      <c r="N13" s="637"/>
      <c r="O13" s="637"/>
      <c r="P13" s="640"/>
    </row>
    <row r="14" spans="1:16" ht="12.75" customHeight="1" x14ac:dyDescent="0.2">
      <c r="A14" s="10551" t="s">
        <v>10</v>
      </c>
      <c r="B14" s="550"/>
      <c r="C14" s="550"/>
      <c r="D14" s="549"/>
      <c r="E14" s="550"/>
      <c r="F14" s="550"/>
      <c r="G14" s="550"/>
      <c r="H14" s="550"/>
      <c r="I14" s="549"/>
      <c r="J14" s="550"/>
      <c r="K14" s="550"/>
      <c r="L14" s="550"/>
      <c r="M14" s="550"/>
      <c r="N14" s="548"/>
      <c r="O14" s="160"/>
      <c r="P14" s="159"/>
    </row>
    <row r="15" spans="1:16" ht="12.75" customHeight="1" x14ac:dyDescent="0.2">
      <c r="A15" s="228"/>
      <c r="B15" s="637"/>
      <c r="C15" s="637"/>
      <c r="D15" s="636"/>
      <c r="E15" s="637"/>
      <c r="F15" s="637"/>
      <c r="G15" s="637"/>
      <c r="H15" s="637"/>
      <c r="I15" s="636"/>
      <c r="J15" s="637"/>
      <c r="K15" s="637"/>
      <c r="L15" s="637"/>
      <c r="M15" s="637"/>
      <c r="N15" s="630" t="s">
        <v>11</v>
      </c>
      <c r="O15" s="227" t="s">
        <v>12</v>
      </c>
      <c r="P15" s="640"/>
    </row>
    <row r="16" spans="1:16" ht="12.75" customHeight="1" x14ac:dyDescent="0.2">
      <c r="A16" s="228" t="s">
        <v>13</v>
      </c>
      <c r="B16" s="637"/>
      <c r="C16" s="637"/>
      <c r="D16" s="636"/>
      <c r="E16" s="637"/>
      <c r="F16" s="637"/>
      <c r="G16" s="637"/>
      <c r="H16" s="637"/>
      <c r="I16" s="636"/>
      <c r="J16" s="637"/>
      <c r="K16" s="637"/>
      <c r="L16" s="637"/>
      <c r="M16" s="637"/>
      <c r="N16" s="629"/>
      <c r="O16" s="640"/>
      <c r="P16" s="640"/>
    </row>
    <row r="17" spans="1:47" ht="12.75" customHeight="1" x14ac:dyDescent="0.2">
      <c r="A17" s="547" t="s">
        <v>14</v>
      </c>
      <c r="B17" s="158"/>
      <c r="C17" s="158"/>
      <c r="D17" s="546"/>
      <c r="E17" s="158"/>
      <c r="F17" s="158"/>
      <c r="G17" s="158"/>
      <c r="H17" s="158"/>
      <c r="I17" s="546"/>
      <c r="J17" s="158"/>
      <c r="K17" s="158"/>
      <c r="L17" s="158"/>
      <c r="M17" s="158"/>
      <c r="N17" s="7557" t="s">
        <v>15</v>
      </c>
      <c r="O17" s="7558" t="s">
        <v>103</v>
      </c>
      <c r="P17" s="545"/>
    </row>
    <row r="18" spans="1:47" ht="12.75" customHeight="1" x14ac:dyDescent="0.2">
      <c r="A18" s="157"/>
      <c r="B18" s="156"/>
      <c r="C18" s="156"/>
      <c r="D18" s="155"/>
      <c r="E18" s="156"/>
      <c r="F18" s="156"/>
      <c r="G18" s="156"/>
      <c r="H18" s="156"/>
      <c r="I18" s="155"/>
      <c r="J18" s="156"/>
      <c r="K18" s="156"/>
      <c r="L18" s="156"/>
      <c r="M18" s="156"/>
      <c r="N18" s="7557"/>
      <c r="O18" s="7558"/>
      <c r="P18" s="154" t="s">
        <v>8</v>
      </c>
    </row>
    <row r="19" spans="1:47" ht="12.75" customHeight="1" x14ac:dyDescent="0.2">
      <c r="A19" s="228"/>
      <c r="B19" s="637"/>
      <c r="C19" s="637"/>
      <c r="D19" s="636"/>
      <c r="E19" s="637"/>
      <c r="F19" s="637"/>
      <c r="G19" s="637"/>
      <c r="H19" s="637"/>
      <c r="I19" s="636"/>
      <c r="J19" s="637"/>
      <c r="K19" s="222"/>
      <c r="L19" s="637" t="s">
        <v>17</v>
      </c>
      <c r="M19" s="637"/>
      <c r="N19" s="624"/>
      <c r="O19" s="221"/>
      <c r="P19" s="640"/>
      <c r="AU19" s="10673"/>
    </row>
    <row r="20" spans="1:47" ht="12.75" customHeight="1" x14ac:dyDescent="0.2">
      <c r="A20" s="228"/>
      <c r="B20" s="637"/>
      <c r="C20" s="637"/>
      <c r="D20" s="636"/>
      <c r="E20" s="637"/>
      <c r="F20" s="637"/>
      <c r="G20" s="637"/>
      <c r="H20" s="637"/>
      <c r="I20" s="636"/>
      <c r="J20" s="637"/>
      <c r="K20" s="637"/>
      <c r="L20" s="637"/>
      <c r="M20" s="637"/>
      <c r="N20" s="623"/>
      <c r="O20" s="220"/>
      <c r="P20" s="640"/>
    </row>
    <row r="21" spans="1:47" ht="12.75" customHeight="1" x14ac:dyDescent="0.2">
      <c r="A21" s="234"/>
      <c r="B21" s="637"/>
      <c r="C21" s="641"/>
      <c r="D21" s="641"/>
      <c r="E21" s="637"/>
      <c r="F21" s="637"/>
      <c r="G21" s="637"/>
      <c r="H21" s="637" t="s">
        <v>8</v>
      </c>
      <c r="I21" s="636"/>
      <c r="J21" s="637"/>
      <c r="K21" s="637"/>
      <c r="L21" s="637"/>
      <c r="M21" s="637"/>
      <c r="N21" s="622"/>
      <c r="O21" s="621"/>
      <c r="P21" s="640"/>
    </row>
    <row r="22" spans="1:47" ht="12.75" customHeight="1" x14ac:dyDescent="0.2">
      <c r="A22" s="544"/>
      <c r="B22" s="153"/>
      <c r="C22" s="153"/>
      <c r="D22" s="152"/>
      <c r="E22" s="153"/>
      <c r="F22" s="153"/>
      <c r="G22" s="153"/>
      <c r="H22" s="153"/>
      <c r="I22" s="152"/>
      <c r="J22" s="153"/>
      <c r="K22" s="153"/>
      <c r="L22" s="153"/>
      <c r="M22" s="153"/>
      <c r="N22" s="153"/>
      <c r="O22" s="153"/>
      <c r="P22" s="151"/>
    </row>
    <row r="23" spans="1:47" ht="12.75" customHeight="1" x14ac:dyDescent="0.2">
      <c r="A23" s="10551" t="s">
        <v>18</v>
      </c>
      <c r="B23" s="543"/>
      <c r="C23" s="543"/>
      <c r="D23" s="150"/>
      <c r="E23" s="9766" t="s">
        <v>19</v>
      </c>
      <c r="F23" s="9766"/>
      <c r="G23" s="9766"/>
      <c r="H23" s="9766"/>
      <c r="I23" s="9766"/>
      <c r="J23" s="9766"/>
      <c r="K23" s="9766"/>
      <c r="L23" s="9766"/>
      <c r="M23" s="543"/>
      <c r="N23" s="543"/>
      <c r="O23" s="543"/>
      <c r="P23" s="542"/>
    </row>
    <row r="24" spans="1:47" x14ac:dyDescent="0.2">
      <c r="A24" s="149"/>
      <c r="B24" s="541"/>
      <c r="C24" s="541"/>
      <c r="D24" s="540"/>
      <c r="E24" s="148" t="s">
        <v>20</v>
      </c>
      <c r="F24" s="148"/>
      <c r="G24" s="148"/>
      <c r="H24" s="148"/>
      <c r="I24" s="148"/>
      <c r="J24" s="148"/>
      <c r="K24" s="148"/>
      <c r="L24" s="148"/>
      <c r="M24" s="541"/>
      <c r="N24" s="541"/>
      <c r="O24" s="541"/>
      <c r="P24" s="147"/>
    </row>
    <row r="25" spans="1:47" ht="12.75" customHeight="1" x14ac:dyDescent="0.2">
      <c r="A25" s="10558"/>
      <c r="B25" s="10559" t="s">
        <v>21</v>
      </c>
      <c r="C25" s="10560"/>
      <c r="D25" s="10560"/>
      <c r="E25" s="10560"/>
      <c r="F25" s="10560"/>
      <c r="G25" s="10560"/>
      <c r="H25" s="10560"/>
      <c r="I25" s="10560"/>
      <c r="J25" s="10560"/>
      <c r="K25" s="10560"/>
      <c r="L25" s="10560"/>
      <c r="M25" s="10560"/>
      <c r="N25" s="10560"/>
      <c r="O25" s="539"/>
      <c r="P25" s="538"/>
    </row>
    <row r="26" spans="1:47" ht="12.75" customHeight="1" x14ac:dyDescent="0.2">
      <c r="A26" s="616" t="s">
        <v>22</v>
      </c>
      <c r="B26" s="615" t="s">
        <v>23</v>
      </c>
      <c r="C26" s="615"/>
      <c r="D26" s="616" t="s">
        <v>24</v>
      </c>
      <c r="E26" s="616" t="s">
        <v>25</v>
      </c>
      <c r="F26" s="616" t="s">
        <v>22</v>
      </c>
      <c r="G26" s="615" t="s">
        <v>23</v>
      </c>
      <c r="H26" s="615"/>
      <c r="I26" s="616" t="s">
        <v>24</v>
      </c>
      <c r="J26" s="616" t="s">
        <v>25</v>
      </c>
      <c r="K26" s="616" t="s">
        <v>22</v>
      </c>
      <c r="L26" s="615" t="s">
        <v>23</v>
      </c>
      <c r="M26" s="615"/>
      <c r="N26" s="218" t="s">
        <v>24</v>
      </c>
      <c r="O26" s="616" t="s">
        <v>25</v>
      </c>
      <c r="P26" s="640"/>
    </row>
    <row r="27" spans="1:47" ht="12.75" customHeight="1" x14ac:dyDescent="0.2">
      <c r="A27" s="10564"/>
      <c r="B27" s="10565" t="s">
        <v>26</v>
      </c>
      <c r="C27" s="10565" t="s">
        <v>2</v>
      </c>
      <c r="D27" s="10564"/>
      <c r="E27" s="10564"/>
      <c r="F27" s="10564"/>
      <c r="G27" s="10565" t="s">
        <v>26</v>
      </c>
      <c r="H27" s="10565" t="s">
        <v>2</v>
      </c>
      <c r="I27" s="10564"/>
      <c r="J27" s="10564"/>
      <c r="K27" s="10564"/>
      <c r="L27" s="10565" t="s">
        <v>26</v>
      </c>
      <c r="M27" s="10565" t="s">
        <v>2</v>
      </c>
      <c r="N27" s="10566"/>
      <c r="O27" s="10564"/>
      <c r="P27" s="537"/>
      <c r="Q27" s="35" t="s">
        <v>166</v>
      </c>
      <c r="R27" s="34"/>
      <c r="S27" s="238" t="s">
        <v>167</v>
      </c>
    </row>
    <row r="28" spans="1:47" ht="12.75" customHeight="1" x14ac:dyDescent="0.2">
      <c r="A28" s="10670">
        <v>1</v>
      </c>
      <c r="B28" s="217">
        <v>0</v>
      </c>
      <c r="C28" s="216">
        <v>0.15</v>
      </c>
      <c r="D28" s="10673">
        <v>0</v>
      </c>
      <c r="E28" s="215">
        <f t="shared" ref="E28:E59" si="0">D28*(100-2.62)/100</f>
        <v>0</v>
      </c>
      <c r="F28" s="10675">
        <v>33</v>
      </c>
      <c r="G28" s="10671">
        <v>8</v>
      </c>
      <c r="H28" s="10671">
        <v>8.15</v>
      </c>
      <c r="I28" s="10673">
        <v>0</v>
      </c>
      <c r="J28" s="215">
        <f t="shared" ref="J28:J59" si="1">I28*(100-2.62)/100</f>
        <v>0</v>
      </c>
      <c r="K28" s="10675">
        <v>65</v>
      </c>
      <c r="L28" s="10671">
        <v>16</v>
      </c>
      <c r="M28" s="10671">
        <v>16.149999999999999</v>
      </c>
      <c r="N28" s="10673">
        <v>0</v>
      </c>
      <c r="O28" s="215">
        <f t="shared" ref="O28:O59" si="2">N28*(100-2.62)/100</f>
        <v>0</v>
      </c>
      <c r="P28" s="640"/>
      <c r="Q28" s="16">
        <v>0</v>
      </c>
      <c r="R28" s="24">
        <v>0.15</v>
      </c>
      <c r="S28" s="11">
        <f>AVERAGE(D28:D31)</f>
        <v>0</v>
      </c>
    </row>
    <row r="29" spans="1:47" ht="12.75" customHeight="1" x14ac:dyDescent="0.2">
      <c r="A29" s="10670">
        <v>2</v>
      </c>
      <c r="B29" s="10670">
        <v>0.15</v>
      </c>
      <c r="C29" s="214">
        <v>0.3</v>
      </c>
      <c r="D29" s="10673">
        <v>0</v>
      </c>
      <c r="E29" s="215">
        <f t="shared" si="0"/>
        <v>0</v>
      </c>
      <c r="F29" s="10675">
        <v>34</v>
      </c>
      <c r="G29" s="10671">
        <v>8.15</v>
      </c>
      <c r="H29" s="10671">
        <v>8.3000000000000007</v>
      </c>
      <c r="I29" s="10673">
        <v>0</v>
      </c>
      <c r="J29" s="215">
        <f t="shared" si="1"/>
        <v>0</v>
      </c>
      <c r="K29" s="10675">
        <v>66</v>
      </c>
      <c r="L29" s="10671">
        <v>16.149999999999999</v>
      </c>
      <c r="M29" s="10671">
        <v>16.3</v>
      </c>
      <c r="N29" s="10673">
        <v>0</v>
      </c>
      <c r="O29" s="215">
        <f t="shared" si="2"/>
        <v>0</v>
      </c>
      <c r="P29" s="640"/>
      <c r="Q29" s="10696">
        <v>1</v>
      </c>
      <c r="R29" s="10692">
        <v>1.1499999999999999</v>
      </c>
      <c r="S29" s="11">
        <f>AVERAGE(D32:D35)</f>
        <v>0</v>
      </c>
    </row>
    <row r="30" spans="1:47" ht="12.75" customHeight="1" x14ac:dyDescent="0.2">
      <c r="A30" s="10691">
        <v>3</v>
      </c>
      <c r="B30" s="10630">
        <v>0.3</v>
      </c>
      <c r="C30" s="10692">
        <v>0.45</v>
      </c>
      <c r="D30" s="10694">
        <v>0</v>
      </c>
      <c r="E30" s="146">
        <f t="shared" si="0"/>
        <v>0</v>
      </c>
      <c r="F30" s="10695">
        <v>35</v>
      </c>
      <c r="G30" s="10696">
        <v>8.3000000000000007</v>
      </c>
      <c r="H30" s="10696">
        <v>8.4499999999999993</v>
      </c>
      <c r="I30" s="10694">
        <v>0</v>
      </c>
      <c r="J30" s="146">
        <f t="shared" si="1"/>
        <v>0</v>
      </c>
      <c r="K30" s="10695">
        <v>67</v>
      </c>
      <c r="L30" s="10696">
        <v>16.3</v>
      </c>
      <c r="M30" s="10696">
        <v>16.45</v>
      </c>
      <c r="N30" s="10694">
        <v>0</v>
      </c>
      <c r="O30" s="146">
        <f t="shared" si="2"/>
        <v>0</v>
      </c>
      <c r="P30" s="536"/>
      <c r="Q30" s="10630">
        <v>2</v>
      </c>
      <c r="R30" s="10692">
        <v>2.15</v>
      </c>
      <c r="S30" s="11">
        <f>AVERAGE(D36:D39)</f>
        <v>0</v>
      </c>
      <c r="V30" s="535"/>
    </row>
    <row r="31" spans="1:47" ht="12.75" customHeight="1" x14ac:dyDescent="0.2">
      <c r="A31" s="10670">
        <v>4</v>
      </c>
      <c r="B31" s="10670">
        <v>0.45</v>
      </c>
      <c r="C31" s="10671">
        <v>1</v>
      </c>
      <c r="D31" s="10673">
        <v>0</v>
      </c>
      <c r="E31" s="215">
        <f t="shared" si="0"/>
        <v>0</v>
      </c>
      <c r="F31" s="10675">
        <v>36</v>
      </c>
      <c r="G31" s="10671">
        <v>8.4499999999999993</v>
      </c>
      <c r="H31" s="10671">
        <v>9</v>
      </c>
      <c r="I31" s="10673">
        <v>0</v>
      </c>
      <c r="J31" s="215">
        <f t="shared" si="1"/>
        <v>0</v>
      </c>
      <c r="K31" s="10675">
        <v>68</v>
      </c>
      <c r="L31" s="10671">
        <v>16.45</v>
      </c>
      <c r="M31" s="10671">
        <v>17</v>
      </c>
      <c r="N31" s="10673">
        <v>0</v>
      </c>
      <c r="O31" s="215">
        <f t="shared" si="2"/>
        <v>0</v>
      </c>
      <c r="P31" s="640"/>
      <c r="Q31" s="32">
        <v>3</v>
      </c>
      <c r="R31" s="10672">
        <v>3.15</v>
      </c>
      <c r="S31" s="11">
        <f>AVERAGE(D40:D43)</f>
        <v>0</v>
      </c>
    </row>
    <row r="32" spans="1:47" ht="12.75" customHeight="1" x14ac:dyDescent="0.2">
      <c r="A32" s="10691">
        <v>5</v>
      </c>
      <c r="B32" s="10696">
        <v>1</v>
      </c>
      <c r="C32" s="10692">
        <v>1.1499999999999999</v>
      </c>
      <c r="D32" s="10694">
        <v>0</v>
      </c>
      <c r="E32" s="534">
        <f t="shared" si="0"/>
        <v>0</v>
      </c>
      <c r="F32" s="10695">
        <v>37</v>
      </c>
      <c r="G32" s="10696">
        <v>9</v>
      </c>
      <c r="H32" s="10696">
        <v>9.15</v>
      </c>
      <c r="I32" s="10694">
        <v>0</v>
      </c>
      <c r="J32" s="534">
        <f t="shared" si="1"/>
        <v>0</v>
      </c>
      <c r="K32" s="10695">
        <v>69</v>
      </c>
      <c r="L32" s="10696">
        <v>17</v>
      </c>
      <c r="M32" s="10696">
        <v>17.149999999999999</v>
      </c>
      <c r="N32" s="10694">
        <v>0</v>
      </c>
      <c r="O32" s="534">
        <f t="shared" si="2"/>
        <v>0</v>
      </c>
      <c r="P32" s="145"/>
      <c r="Q32" s="32">
        <v>4</v>
      </c>
      <c r="R32" s="10672">
        <v>4.1500000000000004</v>
      </c>
      <c r="S32" s="11">
        <f>AVERAGE(D44:D47)</f>
        <v>0</v>
      </c>
      <c r="AQ32" s="10694"/>
    </row>
    <row r="33" spans="1:19" ht="12.75" customHeight="1" x14ac:dyDescent="0.2">
      <c r="A33" s="10691">
        <v>6</v>
      </c>
      <c r="B33" s="10692">
        <v>1.1499999999999999</v>
      </c>
      <c r="C33" s="10696">
        <v>1.3</v>
      </c>
      <c r="D33" s="10694">
        <v>0</v>
      </c>
      <c r="E33" s="533">
        <f t="shared" si="0"/>
        <v>0</v>
      </c>
      <c r="F33" s="10695">
        <v>38</v>
      </c>
      <c r="G33" s="10696">
        <v>9.15</v>
      </c>
      <c r="H33" s="10696">
        <v>9.3000000000000007</v>
      </c>
      <c r="I33" s="10694">
        <v>0</v>
      </c>
      <c r="J33" s="533">
        <f t="shared" si="1"/>
        <v>0</v>
      </c>
      <c r="K33" s="10695">
        <v>70</v>
      </c>
      <c r="L33" s="10696">
        <v>17.149999999999999</v>
      </c>
      <c r="M33" s="10696">
        <v>17.3</v>
      </c>
      <c r="N33" s="10694">
        <v>0</v>
      </c>
      <c r="O33" s="533">
        <f t="shared" si="2"/>
        <v>0</v>
      </c>
      <c r="P33" s="532"/>
      <c r="Q33" s="10696">
        <v>5</v>
      </c>
      <c r="R33" s="10631">
        <v>5.15</v>
      </c>
      <c r="S33" s="11">
        <f>AVERAGE(D48:D51)</f>
        <v>0</v>
      </c>
    </row>
    <row r="34" spans="1:19" x14ac:dyDescent="0.2">
      <c r="A34" s="10691">
        <v>7</v>
      </c>
      <c r="B34" s="10630">
        <v>1.3</v>
      </c>
      <c r="C34" s="10692">
        <v>1.45</v>
      </c>
      <c r="D34" s="10694">
        <v>0</v>
      </c>
      <c r="E34" s="531">
        <f t="shared" si="0"/>
        <v>0</v>
      </c>
      <c r="F34" s="10695">
        <v>39</v>
      </c>
      <c r="G34" s="10696">
        <v>9.3000000000000007</v>
      </c>
      <c r="H34" s="10696">
        <v>9.4499999999999993</v>
      </c>
      <c r="I34" s="10694">
        <v>0</v>
      </c>
      <c r="J34" s="531">
        <f t="shared" si="1"/>
        <v>0</v>
      </c>
      <c r="K34" s="10695">
        <v>71</v>
      </c>
      <c r="L34" s="10696">
        <v>17.3</v>
      </c>
      <c r="M34" s="10696">
        <v>17.45</v>
      </c>
      <c r="N34" s="10694">
        <v>0</v>
      </c>
      <c r="O34" s="531">
        <f t="shared" si="2"/>
        <v>0</v>
      </c>
      <c r="P34" s="144"/>
      <c r="Q34" s="10671">
        <v>6</v>
      </c>
      <c r="R34" s="10672">
        <v>6.15</v>
      </c>
      <c r="S34" s="11">
        <f>AVERAGE(D52:D55)</f>
        <v>0</v>
      </c>
    </row>
    <row r="35" spans="1:19" x14ac:dyDescent="0.2">
      <c r="A35" s="10691">
        <v>8</v>
      </c>
      <c r="B35" s="10691">
        <v>1.45</v>
      </c>
      <c r="C35" s="10696">
        <v>2</v>
      </c>
      <c r="D35" s="10694">
        <v>0</v>
      </c>
      <c r="E35" s="530">
        <f t="shared" si="0"/>
        <v>0</v>
      </c>
      <c r="F35" s="10695">
        <v>40</v>
      </c>
      <c r="G35" s="10696">
        <v>9.4499999999999993</v>
      </c>
      <c r="H35" s="10696">
        <v>10</v>
      </c>
      <c r="I35" s="10694">
        <v>0</v>
      </c>
      <c r="J35" s="530">
        <f t="shared" si="1"/>
        <v>0</v>
      </c>
      <c r="K35" s="10695">
        <v>72</v>
      </c>
      <c r="L35" s="10693">
        <v>17.45</v>
      </c>
      <c r="M35" s="10696">
        <v>18</v>
      </c>
      <c r="N35" s="10694">
        <v>0</v>
      </c>
      <c r="O35" s="530">
        <f t="shared" si="2"/>
        <v>0</v>
      </c>
      <c r="P35" s="143"/>
      <c r="Q35" s="10671">
        <v>7</v>
      </c>
      <c r="R35" s="10672">
        <v>7.15</v>
      </c>
      <c r="S35" s="11">
        <f>AVERAGE(D56:D59)</f>
        <v>0</v>
      </c>
    </row>
    <row r="36" spans="1:19" x14ac:dyDescent="0.2">
      <c r="A36" s="10691">
        <v>9</v>
      </c>
      <c r="B36" s="10630">
        <v>2</v>
      </c>
      <c r="C36" s="10692">
        <v>2.15</v>
      </c>
      <c r="D36" s="10694">
        <v>0</v>
      </c>
      <c r="E36" s="142">
        <f t="shared" si="0"/>
        <v>0</v>
      </c>
      <c r="F36" s="10695">
        <v>41</v>
      </c>
      <c r="G36" s="10696">
        <v>10</v>
      </c>
      <c r="H36" s="10693">
        <v>10.15</v>
      </c>
      <c r="I36" s="10694">
        <v>0</v>
      </c>
      <c r="J36" s="142">
        <f t="shared" si="1"/>
        <v>0</v>
      </c>
      <c r="K36" s="10695">
        <v>73</v>
      </c>
      <c r="L36" s="10693">
        <v>18</v>
      </c>
      <c r="M36" s="10696">
        <v>18.149999999999999</v>
      </c>
      <c r="N36" s="10694">
        <v>0</v>
      </c>
      <c r="O36" s="142">
        <f t="shared" si="2"/>
        <v>0</v>
      </c>
      <c r="P36" s="141"/>
      <c r="Q36" s="10671">
        <v>8</v>
      </c>
      <c r="R36" s="10671">
        <v>8.15</v>
      </c>
      <c r="S36" s="11">
        <f>AVERAGE(I28:I31)</f>
        <v>0</v>
      </c>
    </row>
    <row r="37" spans="1:19" x14ac:dyDescent="0.2">
      <c r="A37" s="10670">
        <v>10</v>
      </c>
      <c r="B37" s="10670">
        <v>2.15</v>
      </c>
      <c r="C37" s="10671">
        <v>2.2999999999999998</v>
      </c>
      <c r="D37" s="10673">
        <v>0</v>
      </c>
      <c r="E37" s="215">
        <f t="shared" si="0"/>
        <v>0</v>
      </c>
      <c r="F37" s="10675">
        <v>42</v>
      </c>
      <c r="G37" s="10671">
        <v>10.15</v>
      </c>
      <c r="H37" s="10676">
        <v>10.3</v>
      </c>
      <c r="I37" s="10673">
        <v>0</v>
      </c>
      <c r="J37" s="215">
        <f t="shared" si="1"/>
        <v>0</v>
      </c>
      <c r="K37" s="10675">
        <v>74</v>
      </c>
      <c r="L37" s="10676">
        <v>18.149999999999999</v>
      </c>
      <c r="M37" s="10671">
        <v>18.3</v>
      </c>
      <c r="N37" s="10673">
        <v>0</v>
      </c>
      <c r="O37" s="215">
        <f t="shared" si="2"/>
        <v>0</v>
      </c>
      <c r="P37" s="640"/>
      <c r="Q37" s="10696">
        <v>9</v>
      </c>
      <c r="R37" s="10696">
        <v>9.15</v>
      </c>
      <c r="S37" s="11">
        <f>AVERAGE(I32:I35)</f>
        <v>0</v>
      </c>
    </row>
    <row r="38" spans="1:19" x14ac:dyDescent="0.2">
      <c r="A38" s="10670">
        <v>11</v>
      </c>
      <c r="B38" s="214">
        <v>2.2999999999999998</v>
      </c>
      <c r="C38" s="216">
        <v>2.4500000000000002</v>
      </c>
      <c r="D38" s="10673">
        <v>0</v>
      </c>
      <c r="E38" s="215">
        <f t="shared" si="0"/>
        <v>0</v>
      </c>
      <c r="F38" s="10675">
        <v>43</v>
      </c>
      <c r="G38" s="10671">
        <v>10.3</v>
      </c>
      <c r="H38" s="10676">
        <v>10.45</v>
      </c>
      <c r="I38" s="10673">
        <v>0</v>
      </c>
      <c r="J38" s="215">
        <f t="shared" si="1"/>
        <v>0</v>
      </c>
      <c r="K38" s="10675">
        <v>75</v>
      </c>
      <c r="L38" s="10676">
        <v>18.3</v>
      </c>
      <c r="M38" s="10671">
        <v>18.45</v>
      </c>
      <c r="N38" s="10673">
        <v>0</v>
      </c>
      <c r="O38" s="215">
        <f t="shared" si="2"/>
        <v>0</v>
      </c>
      <c r="P38" s="640"/>
      <c r="Q38" s="10696">
        <v>10</v>
      </c>
      <c r="R38" s="10693">
        <v>10.15</v>
      </c>
      <c r="S38" s="11">
        <f>AVERAGE(I36:I39)</f>
        <v>0</v>
      </c>
    </row>
    <row r="39" spans="1:19" x14ac:dyDescent="0.2">
      <c r="A39" s="10691">
        <v>12</v>
      </c>
      <c r="B39" s="10691">
        <v>2.4500000000000002</v>
      </c>
      <c r="C39" s="10696">
        <v>3</v>
      </c>
      <c r="D39" s="10694">
        <v>0</v>
      </c>
      <c r="E39" s="529">
        <f t="shared" si="0"/>
        <v>0</v>
      </c>
      <c r="F39" s="10695">
        <v>44</v>
      </c>
      <c r="G39" s="10696">
        <v>10.45</v>
      </c>
      <c r="H39" s="10693">
        <v>11</v>
      </c>
      <c r="I39" s="10694">
        <v>0</v>
      </c>
      <c r="J39" s="529">
        <f t="shared" si="1"/>
        <v>0</v>
      </c>
      <c r="K39" s="10695">
        <v>76</v>
      </c>
      <c r="L39" s="10693">
        <v>18.45</v>
      </c>
      <c r="M39" s="10696">
        <v>19</v>
      </c>
      <c r="N39" s="10694">
        <v>0</v>
      </c>
      <c r="O39" s="529">
        <f t="shared" si="2"/>
        <v>0</v>
      </c>
      <c r="P39" s="140"/>
      <c r="Q39" s="10671">
        <v>11</v>
      </c>
      <c r="R39" s="10676">
        <v>11.15</v>
      </c>
      <c r="S39" s="11">
        <f>AVERAGE(I40:I43)</f>
        <v>0</v>
      </c>
    </row>
    <row r="40" spans="1:19" x14ac:dyDescent="0.2">
      <c r="A40" s="10670">
        <v>13</v>
      </c>
      <c r="B40" s="214">
        <v>3</v>
      </c>
      <c r="C40" s="10672">
        <v>3.15</v>
      </c>
      <c r="D40" s="10673">
        <v>0</v>
      </c>
      <c r="E40" s="215">
        <f t="shared" si="0"/>
        <v>0</v>
      </c>
      <c r="F40" s="10675">
        <v>45</v>
      </c>
      <c r="G40" s="10671">
        <v>11</v>
      </c>
      <c r="H40" s="10676">
        <v>11.15</v>
      </c>
      <c r="I40" s="10673">
        <v>0</v>
      </c>
      <c r="J40" s="215">
        <f t="shared" si="1"/>
        <v>0</v>
      </c>
      <c r="K40" s="10675">
        <v>77</v>
      </c>
      <c r="L40" s="10676">
        <v>19</v>
      </c>
      <c r="M40" s="10671">
        <v>19.149999999999999</v>
      </c>
      <c r="N40" s="10673">
        <v>0</v>
      </c>
      <c r="O40" s="215">
        <f t="shared" si="2"/>
        <v>0</v>
      </c>
      <c r="P40" s="640"/>
      <c r="Q40" s="10671">
        <v>12</v>
      </c>
      <c r="R40" s="10676">
        <v>12.15</v>
      </c>
      <c r="S40" s="11">
        <f>AVERAGE(I44:I47)</f>
        <v>0</v>
      </c>
    </row>
    <row r="41" spans="1:19" x14ac:dyDescent="0.2">
      <c r="A41" s="10670">
        <v>14</v>
      </c>
      <c r="B41" s="10670">
        <v>3.15</v>
      </c>
      <c r="C41" s="10676">
        <v>3.3</v>
      </c>
      <c r="D41" s="10673">
        <v>0</v>
      </c>
      <c r="E41" s="215">
        <f t="shared" si="0"/>
        <v>0</v>
      </c>
      <c r="F41" s="10675">
        <v>46</v>
      </c>
      <c r="G41" s="10671">
        <v>11.15</v>
      </c>
      <c r="H41" s="10676">
        <v>11.3</v>
      </c>
      <c r="I41" s="10673">
        <v>0</v>
      </c>
      <c r="J41" s="215">
        <f t="shared" si="1"/>
        <v>0</v>
      </c>
      <c r="K41" s="10675">
        <v>78</v>
      </c>
      <c r="L41" s="10676">
        <v>19.149999999999999</v>
      </c>
      <c r="M41" s="10671">
        <v>19.3</v>
      </c>
      <c r="N41" s="10673">
        <v>0</v>
      </c>
      <c r="O41" s="215">
        <f t="shared" si="2"/>
        <v>0</v>
      </c>
      <c r="P41" s="640"/>
      <c r="Q41" s="10696">
        <v>13</v>
      </c>
      <c r="R41" s="10693">
        <v>13.15</v>
      </c>
      <c r="S41" s="11">
        <f>AVERAGE(I48:I51)</f>
        <v>0</v>
      </c>
    </row>
    <row r="42" spans="1:19" x14ac:dyDescent="0.2">
      <c r="A42" s="10691">
        <v>15</v>
      </c>
      <c r="B42" s="10630">
        <v>3.3</v>
      </c>
      <c r="C42" s="10631">
        <v>3.45</v>
      </c>
      <c r="D42" s="10694">
        <v>0</v>
      </c>
      <c r="E42" s="528">
        <f t="shared" si="0"/>
        <v>0</v>
      </c>
      <c r="F42" s="10695">
        <v>47</v>
      </c>
      <c r="G42" s="10696">
        <v>11.3</v>
      </c>
      <c r="H42" s="10693">
        <v>11.45</v>
      </c>
      <c r="I42" s="10694">
        <v>0</v>
      </c>
      <c r="J42" s="528">
        <f t="shared" si="1"/>
        <v>0</v>
      </c>
      <c r="K42" s="10695">
        <v>79</v>
      </c>
      <c r="L42" s="10693">
        <v>19.3</v>
      </c>
      <c r="M42" s="10696">
        <v>19.45</v>
      </c>
      <c r="N42" s="10694">
        <v>0</v>
      </c>
      <c r="O42" s="528">
        <f t="shared" si="2"/>
        <v>0</v>
      </c>
      <c r="P42" s="139"/>
      <c r="Q42" s="10671">
        <v>14</v>
      </c>
      <c r="R42" s="10676">
        <v>14.15</v>
      </c>
      <c r="S42" s="11">
        <f>AVERAGE(I52:I55)</f>
        <v>0</v>
      </c>
    </row>
    <row r="43" spans="1:19" x14ac:dyDescent="0.2">
      <c r="A43" s="10670">
        <v>16</v>
      </c>
      <c r="B43" s="10670">
        <v>3.45</v>
      </c>
      <c r="C43" s="10676">
        <v>4</v>
      </c>
      <c r="D43" s="10673">
        <v>0</v>
      </c>
      <c r="E43" s="215">
        <f t="shared" si="0"/>
        <v>0</v>
      </c>
      <c r="F43" s="10675">
        <v>48</v>
      </c>
      <c r="G43" s="10671">
        <v>11.45</v>
      </c>
      <c r="H43" s="10676">
        <v>12</v>
      </c>
      <c r="I43" s="10673">
        <v>0</v>
      </c>
      <c r="J43" s="215">
        <f t="shared" si="1"/>
        <v>0</v>
      </c>
      <c r="K43" s="10675">
        <v>80</v>
      </c>
      <c r="L43" s="10676">
        <v>19.45</v>
      </c>
      <c r="M43" s="10676">
        <v>20</v>
      </c>
      <c r="N43" s="10673">
        <v>0</v>
      </c>
      <c r="O43" s="215">
        <f t="shared" si="2"/>
        <v>0</v>
      </c>
      <c r="P43" s="640"/>
      <c r="Q43" s="10671">
        <v>15</v>
      </c>
      <c r="R43" s="10671">
        <v>15.15</v>
      </c>
      <c r="S43" s="11">
        <f>AVERAGE(I56:I59)</f>
        <v>0</v>
      </c>
    </row>
    <row r="44" spans="1:19" x14ac:dyDescent="0.2">
      <c r="A44" s="10670">
        <v>17</v>
      </c>
      <c r="B44" s="214">
        <v>4</v>
      </c>
      <c r="C44" s="10672">
        <v>4.1500000000000004</v>
      </c>
      <c r="D44" s="10673">
        <v>0</v>
      </c>
      <c r="E44" s="215">
        <f t="shared" si="0"/>
        <v>0</v>
      </c>
      <c r="F44" s="10675">
        <v>49</v>
      </c>
      <c r="G44" s="10671">
        <v>12</v>
      </c>
      <c r="H44" s="10676">
        <v>12.15</v>
      </c>
      <c r="I44" s="10673">
        <v>0</v>
      </c>
      <c r="J44" s="215">
        <f t="shared" si="1"/>
        <v>0</v>
      </c>
      <c r="K44" s="10675">
        <v>81</v>
      </c>
      <c r="L44" s="10676">
        <v>20</v>
      </c>
      <c r="M44" s="10671">
        <v>20.149999999999999</v>
      </c>
      <c r="N44" s="10673">
        <v>0</v>
      </c>
      <c r="O44" s="215">
        <f t="shared" si="2"/>
        <v>0</v>
      </c>
      <c r="P44" s="640"/>
      <c r="Q44" s="10671">
        <v>16</v>
      </c>
      <c r="R44" s="10671">
        <v>16.149999999999999</v>
      </c>
      <c r="S44" s="11">
        <f>AVERAGE(N28:N31)</f>
        <v>0</v>
      </c>
    </row>
    <row r="45" spans="1:19" x14ac:dyDescent="0.2">
      <c r="A45" s="10670">
        <v>18</v>
      </c>
      <c r="B45" s="10670">
        <v>4.1500000000000004</v>
      </c>
      <c r="C45" s="10676">
        <v>4.3</v>
      </c>
      <c r="D45" s="10673">
        <v>0</v>
      </c>
      <c r="E45" s="215">
        <f t="shared" si="0"/>
        <v>0</v>
      </c>
      <c r="F45" s="10675">
        <v>50</v>
      </c>
      <c r="G45" s="10671">
        <v>12.15</v>
      </c>
      <c r="H45" s="10676">
        <v>12.3</v>
      </c>
      <c r="I45" s="10673">
        <v>0</v>
      </c>
      <c r="J45" s="215">
        <f t="shared" si="1"/>
        <v>0</v>
      </c>
      <c r="K45" s="10675">
        <v>82</v>
      </c>
      <c r="L45" s="10676">
        <v>20.149999999999999</v>
      </c>
      <c r="M45" s="10671">
        <v>20.3</v>
      </c>
      <c r="N45" s="10673">
        <v>0</v>
      </c>
      <c r="O45" s="215">
        <f t="shared" si="2"/>
        <v>0</v>
      </c>
      <c r="P45" s="640"/>
      <c r="Q45" s="10696">
        <v>17</v>
      </c>
      <c r="R45" s="10696">
        <v>17.149999999999999</v>
      </c>
      <c r="S45" s="11">
        <f>AVERAGE(N32:N35)</f>
        <v>0</v>
      </c>
    </row>
    <row r="46" spans="1:19" x14ac:dyDescent="0.2">
      <c r="A46" s="10670">
        <v>19</v>
      </c>
      <c r="B46" s="214">
        <v>4.3</v>
      </c>
      <c r="C46" s="10672">
        <v>4.45</v>
      </c>
      <c r="D46" s="10673">
        <v>0</v>
      </c>
      <c r="E46" s="215">
        <f t="shared" si="0"/>
        <v>0</v>
      </c>
      <c r="F46" s="10675">
        <v>51</v>
      </c>
      <c r="G46" s="10671">
        <v>12.3</v>
      </c>
      <c r="H46" s="10676">
        <v>12.45</v>
      </c>
      <c r="I46" s="10673">
        <v>0</v>
      </c>
      <c r="J46" s="215">
        <f t="shared" si="1"/>
        <v>0</v>
      </c>
      <c r="K46" s="10675">
        <v>83</v>
      </c>
      <c r="L46" s="10676">
        <v>20.3</v>
      </c>
      <c r="M46" s="10671">
        <v>20.45</v>
      </c>
      <c r="N46" s="10673">
        <v>0</v>
      </c>
      <c r="O46" s="215">
        <f t="shared" si="2"/>
        <v>0</v>
      </c>
      <c r="P46" s="640"/>
      <c r="Q46" s="10693">
        <v>18</v>
      </c>
      <c r="R46" s="10696">
        <v>18.149999999999999</v>
      </c>
      <c r="S46" s="11">
        <f>AVERAGE(N36:N39)</f>
        <v>0</v>
      </c>
    </row>
    <row r="47" spans="1:19" x14ac:dyDescent="0.2">
      <c r="A47" s="10670">
        <v>20</v>
      </c>
      <c r="B47" s="10670">
        <v>4.45</v>
      </c>
      <c r="C47" s="10676">
        <v>5</v>
      </c>
      <c r="D47" s="10673">
        <v>0</v>
      </c>
      <c r="E47" s="215">
        <f t="shared" si="0"/>
        <v>0</v>
      </c>
      <c r="F47" s="10675">
        <v>52</v>
      </c>
      <c r="G47" s="10671">
        <v>12.45</v>
      </c>
      <c r="H47" s="10676">
        <v>13</v>
      </c>
      <c r="I47" s="10673">
        <v>0</v>
      </c>
      <c r="J47" s="215">
        <f t="shared" si="1"/>
        <v>0</v>
      </c>
      <c r="K47" s="10675">
        <v>84</v>
      </c>
      <c r="L47" s="10676">
        <v>20.45</v>
      </c>
      <c r="M47" s="10671">
        <v>21</v>
      </c>
      <c r="N47" s="10673">
        <v>0</v>
      </c>
      <c r="O47" s="215">
        <f t="shared" si="2"/>
        <v>0</v>
      </c>
      <c r="P47" s="640"/>
      <c r="Q47" s="10676">
        <v>19</v>
      </c>
      <c r="R47" s="10671">
        <v>19.149999999999999</v>
      </c>
      <c r="S47" s="11">
        <f>AVERAGE(N40:N43)</f>
        <v>0</v>
      </c>
    </row>
    <row r="48" spans="1:19" x14ac:dyDescent="0.2">
      <c r="A48" s="10691">
        <v>21</v>
      </c>
      <c r="B48" s="10696">
        <v>5</v>
      </c>
      <c r="C48" s="10631">
        <v>5.15</v>
      </c>
      <c r="D48" s="10694">
        <v>0</v>
      </c>
      <c r="E48" s="527">
        <f t="shared" si="0"/>
        <v>0</v>
      </c>
      <c r="F48" s="10695">
        <v>53</v>
      </c>
      <c r="G48" s="10696">
        <v>13</v>
      </c>
      <c r="H48" s="10693">
        <v>13.15</v>
      </c>
      <c r="I48" s="10694">
        <v>0</v>
      </c>
      <c r="J48" s="527">
        <f t="shared" si="1"/>
        <v>0</v>
      </c>
      <c r="K48" s="10695">
        <v>85</v>
      </c>
      <c r="L48" s="10693">
        <v>21</v>
      </c>
      <c r="M48" s="10696">
        <v>21.15</v>
      </c>
      <c r="N48" s="10694">
        <v>0</v>
      </c>
      <c r="O48" s="527">
        <f t="shared" si="2"/>
        <v>0</v>
      </c>
      <c r="P48" s="526"/>
      <c r="Q48" s="10676">
        <v>20</v>
      </c>
      <c r="R48" s="10671">
        <v>20.149999999999999</v>
      </c>
      <c r="S48" s="11">
        <f>AVERAGE(N44:N47)</f>
        <v>0</v>
      </c>
    </row>
    <row r="49" spans="1:19" x14ac:dyDescent="0.2">
      <c r="A49" s="10691">
        <v>22</v>
      </c>
      <c r="B49" s="10692">
        <v>5.15</v>
      </c>
      <c r="C49" s="10693">
        <v>5.3</v>
      </c>
      <c r="D49" s="10694">
        <v>0</v>
      </c>
      <c r="E49" s="525">
        <f t="shared" si="0"/>
        <v>0</v>
      </c>
      <c r="F49" s="10695">
        <v>54</v>
      </c>
      <c r="G49" s="10696">
        <v>13.15</v>
      </c>
      <c r="H49" s="10693">
        <v>13.3</v>
      </c>
      <c r="I49" s="10694">
        <v>0</v>
      </c>
      <c r="J49" s="525">
        <f t="shared" si="1"/>
        <v>0</v>
      </c>
      <c r="K49" s="10695">
        <v>86</v>
      </c>
      <c r="L49" s="10693">
        <v>21.15</v>
      </c>
      <c r="M49" s="10696">
        <v>21.3</v>
      </c>
      <c r="N49" s="10694">
        <v>0</v>
      </c>
      <c r="O49" s="525">
        <f t="shared" si="2"/>
        <v>0</v>
      </c>
      <c r="P49" s="524"/>
      <c r="Q49" s="10693">
        <v>21</v>
      </c>
      <c r="R49" s="10696">
        <v>21.15</v>
      </c>
      <c r="S49" s="11">
        <f>AVERAGE(N48:N51)</f>
        <v>0</v>
      </c>
    </row>
    <row r="50" spans="1:19" x14ac:dyDescent="0.2">
      <c r="A50" s="10691">
        <v>23</v>
      </c>
      <c r="B50" s="10696">
        <v>5.3</v>
      </c>
      <c r="C50" s="10631">
        <v>5.45</v>
      </c>
      <c r="D50" s="10694">
        <v>0</v>
      </c>
      <c r="E50" s="138">
        <f t="shared" si="0"/>
        <v>0</v>
      </c>
      <c r="F50" s="10695">
        <v>55</v>
      </c>
      <c r="G50" s="10696">
        <v>13.3</v>
      </c>
      <c r="H50" s="10693">
        <v>13.45</v>
      </c>
      <c r="I50" s="10694">
        <v>0</v>
      </c>
      <c r="J50" s="138">
        <f t="shared" si="1"/>
        <v>0</v>
      </c>
      <c r="K50" s="10695">
        <v>87</v>
      </c>
      <c r="L50" s="10693">
        <v>21.3</v>
      </c>
      <c r="M50" s="10696">
        <v>21.45</v>
      </c>
      <c r="N50" s="10694">
        <v>0</v>
      </c>
      <c r="O50" s="138">
        <f t="shared" si="2"/>
        <v>0</v>
      </c>
      <c r="P50" s="523"/>
      <c r="Q50" s="10676">
        <v>22</v>
      </c>
      <c r="R50" s="10671">
        <v>22.15</v>
      </c>
      <c r="S50" s="11">
        <f>AVERAGE(N52:N55)</f>
        <v>0</v>
      </c>
    </row>
    <row r="51" spans="1:19" x14ac:dyDescent="0.2">
      <c r="A51" s="10691">
        <v>24</v>
      </c>
      <c r="B51" s="10692">
        <v>5.45</v>
      </c>
      <c r="C51" s="10693">
        <v>6</v>
      </c>
      <c r="D51" s="10694">
        <v>0</v>
      </c>
      <c r="E51" s="522">
        <f t="shared" si="0"/>
        <v>0</v>
      </c>
      <c r="F51" s="10695">
        <v>56</v>
      </c>
      <c r="G51" s="10696">
        <v>13.45</v>
      </c>
      <c r="H51" s="10693">
        <v>14</v>
      </c>
      <c r="I51" s="10694">
        <v>0</v>
      </c>
      <c r="J51" s="522">
        <f t="shared" si="1"/>
        <v>0</v>
      </c>
      <c r="K51" s="10695">
        <v>88</v>
      </c>
      <c r="L51" s="10693">
        <v>21.45</v>
      </c>
      <c r="M51" s="10696">
        <v>22</v>
      </c>
      <c r="N51" s="10694">
        <v>0</v>
      </c>
      <c r="O51" s="522">
        <f t="shared" si="2"/>
        <v>0</v>
      </c>
      <c r="P51" s="137"/>
      <c r="Q51" s="10676">
        <v>23</v>
      </c>
      <c r="R51" s="10671">
        <v>23.15</v>
      </c>
      <c r="S51" s="11">
        <f>AVERAGE(N56:N59)</f>
        <v>0</v>
      </c>
    </row>
    <row r="52" spans="1:19" x14ac:dyDescent="0.2">
      <c r="A52" s="10670">
        <v>25</v>
      </c>
      <c r="B52" s="10671">
        <v>6</v>
      </c>
      <c r="C52" s="10672">
        <v>6.15</v>
      </c>
      <c r="D52" s="10673">
        <v>0</v>
      </c>
      <c r="E52" s="215">
        <f t="shared" si="0"/>
        <v>0</v>
      </c>
      <c r="F52" s="10675">
        <v>57</v>
      </c>
      <c r="G52" s="10671">
        <v>14</v>
      </c>
      <c r="H52" s="10676">
        <v>14.15</v>
      </c>
      <c r="I52" s="10673">
        <v>0</v>
      </c>
      <c r="J52" s="215">
        <f t="shared" si="1"/>
        <v>0</v>
      </c>
      <c r="K52" s="10675">
        <v>89</v>
      </c>
      <c r="L52" s="10676">
        <v>22</v>
      </c>
      <c r="M52" s="10671">
        <v>22.15</v>
      </c>
      <c r="N52" s="10673">
        <v>0</v>
      </c>
      <c r="O52" s="215">
        <f t="shared" si="2"/>
        <v>0</v>
      </c>
      <c r="P52" s="640"/>
      <c r="Q52" s="238" t="s">
        <v>168</v>
      </c>
      <c r="S52" s="11">
        <f>AVERAGE(S28:S51)</f>
        <v>0</v>
      </c>
    </row>
    <row r="53" spans="1:19" x14ac:dyDescent="0.2">
      <c r="A53" s="10691">
        <v>26</v>
      </c>
      <c r="B53" s="10692">
        <v>6.15</v>
      </c>
      <c r="C53" s="10693">
        <v>6.3</v>
      </c>
      <c r="D53" s="10694">
        <v>0</v>
      </c>
      <c r="E53" s="521">
        <f t="shared" si="0"/>
        <v>0</v>
      </c>
      <c r="F53" s="10695">
        <v>58</v>
      </c>
      <c r="G53" s="10696">
        <v>14.15</v>
      </c>
      <c r="H53" s="10693">
        <v>14.3</v>
      </c>
      <c r="I53" s="10694">
        <v>0</v>
      </c>
      <c r="J53" s="521">
        <f t="shared" si="1"/>
        <v>0</v>
      </c>
      <c r="K53" s="10695">
        <v>90</v>
      </c>
      <c r="L53" s="10693">
        <v>22.15</v>
      </c>
      <c r="M53" s="10696">
        <v>22.3</v>
      </c>
      <c r="N53" s="10694">
        <v>0</v>
      </c>
      <c r="O53" s="521">
        <f t="shared" si="2"/>
        <v>0</v>
      </c>
      <c r="P53" s="136"/>
    </row>
    <row r="54" spans="1:19" x14ac:dyDescent="0.2">
      <c r="A54" s="10670">
        <v>27</v>
      </c>
      <c r="B54" s="10671">
        <v>6.3</v>
      </c>
      <c r="C54" s="10672">
        <v>6.45</v>
      </c>
      <c r="D54" s="10673">
        <v>0</v>
      </c>
      <c r="E54" s="215">
        <f t="shared" si="0"/>
        <v>0</v>
      </c>
      <c r="F54" s="10675">
        <v>59</v>
      </c>
      <c r="G54" s="10671">
        <v>14.3</v>
      </c>
      <c r="H54" s="10676">
        <v>14.45</v>
      </c>
      <c r="I54" s="10673">
        <v>0</v>
      </c>
      <c r="J54" s="215">
        <f t="shared" si="1"/>
        <v>0</v>
      </c>
      <c r="K54" s="10675">
        <v>91</v>
      </c>
      <c r="L54" s="10676">
        <v>22.3</v>
      </c>
      <c r="M54" s="10671">
        <v>22.45</v>
      </c>
      <c r="N54" s="10673">
        <v>0</v>
      </c>
      <c r="O54" s="215">
        <f t="shared" si="2"/>
        <v>0</v>
      </c>
      <c r="P54" s="640"/>
    </row>
    <row r="55" spans="1:19" x14ac:dyDescent="0.2">
      <c r="A55" s="10691">
        <v>28</v>
      </c>
      <c r="B55" s="10692">
        <v>6.45</v>
      </c>
      <c r="C55" s="10693">
        <v>7</v>
      </c>
      <c r="D55" s="10694">
        <v>0</v>
      </c>
      <c r="E55" s="135">
        <f t="shared" si="0"/>
        <v>0</v>
      </c>
      <c r="F55" s="10695">
        <v>60</v>
      </c>
      <c r="G55" s="10696">
        <v>14.45</v>
      </c>
      <c r="H55" s="10696">
        <v>15</v>
      </c>
      <c r="I55" s="10694">
        <v>0</v>
      </c>
      <c r="J55" s="135">
        <f t="shared" si="1"/>
        <v>0</v>
      </c>
      <c r="K55" s="10695">
        <v>92</v>
      </c>
      <c r="L55" s="10693">
        <v>22.45</v>
      </c>
      <c r="M55" s="10696">
        <v>23</v>
      </c>
      <c r="N55" s="10694">
        <v>0</v>
      </c>
      <c r="O55" s="135">
        <f t="shared" si="2"/>
        <v>0</v>
      </c>
      <c r="P55" s="134"/>
    </row>
    <row r="56" spans="1:19" x14ac:dyDescent="0.2">
      <c r="A56" s="10670">
        <v>29</v>
      </c>
      <c r="B56" s="10671">
        <v>7</v>
      </c>
      <c r="C56" s="10672">
        <v>7.15</v>
      </c>
      <c r="D56" s="10673">
        <v>0</v>
      </c>
      <c r="E56" s="215">
        <f t="shared" si="0"/>
        <v>0</v>
      </c>
      <c r="F56" s="10675">
        <v>61</v>
      </c>
      <c r="G56" s="10671">
        <v>15</v>
      </c>
      <c r="H56" s="10671">
        <v>15.15</v>
      </c>
      <c r="I56" s="10673">
        <v>0</v>
      </c>
      <c r="J56" s="215">
        <f t="shared" si="1"/>
        <v>0</v>
      </c>
      <c r="K56" s="10675">
        <v>93</v>
      </c>
      <c r="L56" s="10676">
        <v>23</v>
      </c>
      <c r="M56" s="10671">
        <v>23.15</v>
      </c>
      <c r="N56" s="10673">
        <v>0</v>
      </c>
      <c r="O56" s="215">
        <f t="shared" si="2"/>
        <v>0</v>
      </c>
      <c r="P56" s="640"/>
    </row>
    <row r="57" spans="1:19" x14ac:dyDescent="0.2">
      <c r="A57" s="10691">
        <v>30</v>
      </c>
      <c r="B57" s="10692">
        <v>7.15</v>
      </c>
      <c r="C57" s="10693">
        <v>7.3</v>
      </c>
      <c r="D57" s="10694">
        <v>0</v>
      </c>
      <c r="E57" s="520">
        <f t="shared" si="0"/>
        <v>0</v>
      </c>
      <c r="F57" s="10695">
        <v>62</v>
      </c>
      <c r="G57" s="10696">
        <v>15.15</v>
      </c>
      <c r="H57" s="10696">
        <v>15.3</v>
      </c>
      <c r="I57" s="10694">
        <v>0</v>
      </c>
      <c r="J57" s="520">
        <f t="shared" si="1"/>
        <v>0</v>
      </c>
      <c r="K57" s="10695">
        <v>94</v>
      </c>
      <c r="L57" s="10696">
        <v>23.15</v>
      </c>
      <c r="M57" s="10696">
        <v>23.3</v>
      </c>
      <c r="N57" s="10694">
        <v>0</v>
      </c>
      <c r="O57" s="520">
        <f t="shared" si="2"/>
        <v>0</v>
      </c>
      <c r="P57" s="133"/>
    </row>
    <row r="58" spans="1:19" x14ac:dyDescent="0.2">
      <c r="A58" s="10670">
        <v>31</v>
      </c>
      <c r="B58" s="10671">
        <v>7.3</v>
      </c>
      <c r="C58" s="10672">
        <v>7.45</v>
      </c>
      <c r="D58" s="10673">
        <v>0</v>
      </c>
      <c r="E58" s="215">
        <f t="shared" si="0"/>
        <v>0</v>
      </c>
      <c r="F58" s="10675">
        <v>63</v>
      </c>
      <c r="G58" s="10671">
        <v>15.3</v>
      </c>
      <c r="H58" s="10671">
        <v>15.45</v>
      </c>
      <c r="I58" s="10673">
        <v>0</v>
      </c>
      <c r="J58" s="215">
        <f t="shared" si="1"/>
        <v>0</v>
      </c>
      <c r="K58" s="10675">
        <v>95</v>
      </c>
      <c r="L58" s="10671">
        <v>23.3</v>
      </c>
      <c r="M58" s="10671">
        <v>23.45</v>
      </c>
      <c r="N58" s="10673">
        <v>0</v>
      </c>
      <c r="O58" s="215">
        <f t="shared" si="2"/>
        <v>0</v>
      </c>
      <c r="P58" s="640"/>
    </row>
    <row r="59" spans="1:19" x14ac:dyDescent="0.2">
      <c r="A59" s="10670">
        <v>32</v>
      </c>
      <c r="B59" s="216">
        <v>7.45</v>
      </c>
      <c r="C59" s="10676">
        <v>8</v>
      </c>
      <c r="D59" s="10673">
        <v>0</v>
      </c>
      <c r="E59" s="215">
        <f t="shared" si="0"/>
        <v>0</v>
      </c>
      <c r="F59" s="10675">
        <v>64</v>
      </c>
      <c r="G59" s="10671">
        <v>15.45</v>
      </c>
      <c r="H59" s="10671">
        <v>16</v>
      </c>
      <c r="I59" s="10673">
        <v>0</v>
      </c>
      <c r="J59" s="215">
        <f t="shared" si="1"/>
        <v>0</v>
      </c>
      <c r="K59" s="10675">
        <v>96</v>
      </c>
      <c r="L59" s="10671">
        <v>23.45</v>
      </c>
      <c r="M59" s="10671">
        <v>24</v>
      </c>
      <c r="N59" s="10673">
        <v>0</v>
      </c>
      <c r="O59" s="215">
        <f t="shared" si="2"/>
        <v>0</v>
      </c>
      <c r="P59" s="640"/>
    </row>
    <row r="60" spans="1:19" x14ac:dyDescent="0.2">
      <c r="A60" s="10551" t="s">
        <v>27</v>
      </c>
      <c r="B60" s="519"/>
      <c r="C60" s="519"/>
      <c r="D60" s="132">
        <f>SUM(D28:D59)</f>
        <v>0</v>
      </c>
      <c r="E60" s="518">
        <f>SUM(E28:E59)</f>
        <v>0</v>
      </c>
      <c r="F60" s="519"/>
      <c r="G60" s="519"/>
      <c r="H60" s="519"/>
      <c r="I60" s="132">
        <f>SUM(I28:I59)</f>
        <v>0</v>
      </c>
      <c r="J60" s="518">
        <f>SUM(J28:J59)</f>
        <v>0</v>
      </c>
      <c r="K60" s="519"/>
      <c r="L60" s="519"/>
      <c r="M60" s="519"/>
      <c r="N60" s="519">
        <f>SUM(N28:N59)</f>
        <v>0</v>
      </c>
      <c r="O60" s="518">
        <f>SUM(O28:O59)</f>
        <v>0</v>
      </c>
      <c r="P60" s="517"/>
    </row>
    <row r="64" spans="1:19" x14ac:dyDescent="0.2">
      <c r="A64" s="238" t="s">
        <v>133</v>
      </c>
      <c r="B64" s="238">
        <f>SUM(D60,I60,N60)/(4000*1000)</f>
        <v>0</v>
      </c>
      <c r="C64" s="238">
        <f>ROUNDDOWN(SUM(E60,J60,O60)/(4000*1000),4)</f>
        <v>0</v>
      </c>
    </row>
    <row r="66" spans="1:16" x14ac:dyDescent="0.2">
      <c r="A66" s="131"/>
      <c r="B66" s="516"/>
      <c r="C66" s="516"/>
      <c r="D66" s="515"/>
      <c r="E66" s="516"/>
      <c r="F66" s="516"/>
      <c r="G66" s="516"/>
      <c r="H66" s="516"/>
      <c r="I66" s="515"/>
      <c r="J66" s="10700"/>
      <c r="K66" s="516"/>
      <c r="L66" s="516"/>
      <c r="M66" s="516"/>
      <c r="N66" s="516"/>
      <c r="O66" s="516"/>
      <c r="P66" s="514"/>
    </row>
    <row r="67" spans="1:16" x14ac:dyDescent="0.2">
      <c r="A67" s="10699" t="s">
        <v>28</v>
      </c>
      <c r="B67" s="513"/>
      <c r="C67" s="513"/>
      <c r="D67" s="512"/>
      <c r="E67" s="511"/>
      <c r="F67" s="513"/>
      <c r="G67" s="513"/>
      <c r="H67" s="511"/>
      <c r="I67" s="512"/>
      <c r="J67" s="10700"/>
      <c r="K67" s="513"/>
      <c r="L67" s="513"/>
      <c r="M67" s="513"/>
      <c r="N67" s="513"/>
      <c r="O67" s="513"/>
      <c r="P67" s="130"/>
    </row>
    <row r="68" spans="1:16" x14ac:dyDescent="0.2">
      <c r="A68" s="510"/>
      <c r="B68" s="129"/>
      <c r="C68" s="129"/>
      <c r="D68" s="129"/>
      <c r="E68" s="129"/>
      <c r="F68" s="129"/>
      <c r="G68" s="129"/>
      <c r="H68" s="129"/>
      <c r="I68" s="129"/>
      <c r="J68" s="129"/>
      <c r="K68" s="129"/>
      <c r="L68" s="128"/>
      <c r="M68" s="128"/>
      <c r="N68" s="128"/>
      <c r="O68" s="128"/>
      <c r="P68" s="127"/>
    </row>
    <row r="69" spans="1:16" x14ac:dyDescent="0.2">
      <c r="A69" s="197"/>
      <c r="B69" s="637"/>
      <c r="C69" s="637"/>
      <c r="D69" s="636"/>
      <c r="E69" s="196"/>
      <c r="F69" s="637"/>
      <c r="G69" s="637"/>
      <c r="H69" s="196"/>
      <c r="I69" s="636"/>
      <c r="J69" s="195"/>
      <c r="K69" s="637"/>
      <c r="L69" s="637"/>
      <c r="M69" s="637"/>
      <c r="N69" s="637"/>
      <c r="O69" s="637"/>
      <c r="P69" s="640"/>
    </row>
    <row r="70" spans="1:16" x14ac:dyDescent="0.2">
      <c r="A70" s="228"/>
      <c r="B70" s="637"/>
      <c r="C70" s="637"/>
      <c r="D70" s="636"/>
      <c r="E70" s="196"/>
      <c r="F70" s="637"/>
      <c r="G70" s="637"/>
      <c r="H70" s="196"/>
      <c r="I70" s="636"/>
      <c r="J70" s="637"/>
      <c r="K70" s="637"/>
      <c r="L70" s="637"/>
      <c r="M70" s="637"/>
      <c r="N70" s="637"/>
      <c r="O70" s="637"/>
      <c r="P70" s="640"/>
    </row>
    <row r="71" spans="1:16" x14ac:dyDescent="0.2">
      <c r="A71" s="228"/>
      <c r="B71" s="637"/>
      <c r="C71" s="637"/>
      <c r="D71" s="636"/>
      <c r="E71" s="196"/>
      <c r="F71" s="637"/>
      <c r="G71" s="637"/>
      <c r="H71" s="196"/>
      <c r="I71" s="636"/>
      <c r="J71" s="637"/>
      <c r="K71" s="637"/>
      <c r="L71" s="637"/>
      <c r="M71" s="637"/>
      <c r="N71" s="637"/>
      <c r="O71" s="637"/>
      <c r="P71" s="640"/>
    </row>
    <row r="72" spans="1:16" x14ac:dyDescent="0.2">
      <c r="A72" s="228"/>
      <c r="B72" s="637"/>
      <c r="C72" s="637"/>
      <c r="D72" s="636"/>
      <c r="E72" s="196"/>
      <c r="F72" s="637"/>
      <c r="G72" s="637"/>
      <c r="H72" s="196"/>
      <c r="I72" s="636"/>
      <c r="J72" s="637"/>
      <c r="K72" s="637"/>
      <c r="L72" s="637"/>
      <c r="M72" s="637" t="s">
        <v>29</v>
      </c>
      <c r="N72" s="637"/>
      <c r="O72" s="637"/>
      <c r="P72" s="640"/>
    </row>
    <row r="73" spans="1:16" x14ac:dyDescent="0.2">
      <c r="A73" s="126"/>
      <c r="B73" s="509"/>
      <c r="C73" s="509"/>
      <c r="D73" s="125"/>
      <c r="E73" s="124"/>
      <c r="F73" s="509"/>
      <c r="G73" s="509"/>
      <c r="H73" s="124"/>
      <c r="I73" s="125"/>
      <c r="J73" s="509"/>
      <c r="K73" s="509"/>
      <c r="L73" s="509"/>
      <c r="M73" s="509" t="s">
        <v>30</v>
      </c>
      <c r="N73" s="509"/>
      <c r="O73" s="509"/>
      <c r="P73" s="508"/>
    </row>
    <row r="74" spans="1:16" x14ac:dyDescent="0.2">
      <c r="E74" s="191"/>
      <c r="H74" s="191"/>
    </row>
    <row r="75" spans="1:16" x14ac:dyDescent="0.2">
      <c r="C75" s="222"/>
      <c r="E75" s="191"/>
      <c r="H75" s="191"/>
    </row>
    <row r="76" spans="1:16" x14ac:dyDescent="0.2">
      <c r="E76" s="191"/>
      <c r="H76" s="191"/>
    </row>
    <row r="77" spans="1:16" x14ac:dyDescent="0.2">
      <c r="E77" s="191"/>
      <c r="H77" s="191"/>
    </row>
    <row r="78" spans="1:16" ht="15.75" x14ac:dyDescent="0.25">
      <c r="E78" s="507"/>
      <c r="H78" s="507"/>
    </row>
    <row r="79" spans="1:16" x14ac:dyDescent="0.2">
      <c r="E79" s="191"/>
      <c r="H79" s="191"/>
    </row>
    <row r="80" spans="1:16" x14ac:dyDescent="0.2">
      <c r="E80" s="191"/>
      <c r="H80" s="191"/>
    </row>
    <row r="81" spans="5:13" x14ac:dyDescent="0.2">
      <c r="E81" s="191"/>
      <c r="H81" s="191"/>
    </row>
    <row r="82" spans="5:13" ht="15.75" x14ac:dyDescent="0.25">
      <c r="E82" s="506"/>
      <c r="H82" s="506"/>
    </row>
    <row r="83" spans="5:13" ht="15.75" x14ac:dyDescent="0.25">
      <c r="E83" s="505"/>
      <c r="H83" s="505"/>
    </row>
    <row r="84" spans="5:13" x14ac:dyDescent="0.2">
      <c r="E84" s="191"/>
      <c r="H84" s="191"/>
    </row>
    <row r="85" spans="5:13" x14ac:dyDescent="0.2">
      <c r="E85" s="191"/>
      <c r="H85" s="191"/>
    </row>
    <row r="86" spans="5:13" ht="15.75" x14ac:dyDescent="0.25">
      <c r="E86" s="504"/>
      <c r="H86" s="504"/>
    </row>
    <row r="87" spans="5:13" x14ac:dyDescent="0.2">
      <c r="E87" s="191"/>
      <c r="H87" s="191"/>
    </row>
    <row r="88" spans="5:13" x14ac:dyDescent="0.2">
      <c r="E88" s="191"/>
      <c r="H88" s="191"/>
    </row>
    <row r="89" spans="5:13" x14ac:dyDescent="0.2">
      <c r="E89" s="123"/>
      <c r="H89" s="123"/>
    </row>
    <row r="90" spans="5:13" x14ac:dyDescent="0.2">
      <c r="E90" s="191"/>
      <c r="H90" s="191"/>
    </row>
    <row r="91" spans="5:13" ht="15.75" x14ac:dyDescent="0.25">
      <c r="E91" s="503"/>
      <c r="H91" s="503"/>
    </row>
    <row r="92" spans="5:13" x14ac:dyDescent="0.2">
      <c r="E92" s="191"/>
      <c r="H92" s="191"/>
    </row>
    <row r="93" spans="5:13" x14ac:dyDescent="0.2">
      <c r="E93" s="191"/>
      <c r="H93" s="191"/>
    </row>
    <row r="94" spans="5:13" x14ac:dyDescent="0.2">
      <c r="E94" s="191"/>
      <c r="H94" s="191"/>
    </row>
    <row r="95" spans="5:13" x14ac:dyDescent="0.2">
      <c r="E95" s="122"/>
      <c r="H95" s="122"/>
    </row>
    <row r="96" spans="5:13" ht="15.75" x14ac:dyDescent="0.25">
      <c r="E96" s="191"/>
      <c r="H96" s="191"/>
      <c r="M96" s="591" t="s">
        <v>8</v>
      </c>
    </row>
    <row r="97" spans="5:14" x14ac:dyDescent="0.2">
      <c r="E97" s="191"/>
      <c r="H97" s="191"/>
    </row>
    <row r="98" spans="5:14" x14ac:dyDescent="0.2">
      <c r="E98" s="121"/>
      <c r="H98" s="121"/>
    </row>
    <row r="99" spans="5:14" ht="15.75" x14ac:dyDescent="0.25">
      <c r="E99" s="502"/>
      <c r="H99" s="502"/>
    </row>
    <row r="101" spans="5:14" x14ac:dyDescent="0.2">
      <c r="N101" s="10673"/>
    </row>
    <row r="126" spans="4:4" x14ac:dyDescent="0.2">
      <c r="D126" s="10694"/>
    </row>
  </sheetData>
  <mergeCells count="1">
    <mergeCell ref="Q27:R27"/>
  </mergeCells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cols>
    <col min="1" max="16384" width="9.140625" style="238"/>
  </cols>
  <sheetData>
    <row r="1" spans="1:16" ht="12.75" customHeight="1" x14ac:dyDescent="0.2">
      <c r="A1" s="643"/>
      <c r="B1" s="240"/>
      <c r="C1" s="240"/>
      <c r="D1" s="642"/>
      <c r="E1" s="240"/>
      <c r="F1" s="240"/>
      <c r="G1" s="240"/>
      <c r="H1" s="240"/>
      <c r="I1" s="642"/>
      <c r="J1" s="240"/>
      <c r="K1" s="240"/>
      <c r="L1" s="240"/>
      <c r="M1" s="240"/>
      <c r="N1" s="240"/>
      <c r="O1" s="240"/>
      <c r="P1" s="239"/>
    </row>
    <row r="2" spans="1:16" ht="12.75" customHeight="1" x14ac:dyDescent="0.2">
      <c r="A2" s="10528" t="s">
        <v>0</v>
      </c>
      <c r="B2" s="10552"/>
      <c r="C2" s="10552"/>
      <c r="D2" s="10552"/>
      <c r="E2" s="10552"/>
      <c r="F2" s="10552"/>
      <c r="G2" s="10552"/>
      <c r="H2" s="10552"/>
      <c r="I2" s="10552"/>
      <c r="J2" s="10552"/>
      <c r="K2" s="10552"/>
      <c r="L2" s="10552"/>
      <c r="M2" s="10552"/>
      <c r="N2" s="10552"/>
      <c r="O2" s="10552"/>
      <c r="P2" s="501"/>
    </row>
    <row r="3" spans="1:16" ht="12.75" customHeight="1" x14ac:dyDescent="0.2">
      <c r="A3" s="236"/>
      <c r="B3" s="641"/>
      <c r="C3" s="641"/>
      <c r="D3" s="641"/>
      <c r="E3" s="641"/>
      <c r="F3" s="641"/>
      <c r="G3" s="641"/>
      <c r="H3" s="641"/>
      <c r="I3" s="641"/>
      <c r="J3" s="641"/>
      <c r="K3" s="641"/>
      <c r="L3" s="641"/>
      <c r="M3" s="641"/>
      <c r="N3" s="641"/>
      <c r="O3" s="641"/>
      <c r="P3" s="640"/>
    </row>
    <row r="4" spans="1:16" ht="12.75" customHeight="1" x14ac:dyDescent="0.2">
      <c r="A4" s="10529" t="s">
        <v>134</v>
      </c>
      <c r="B4" s="10530"/>
      <c r="C4" s="10530"/>
      <c r="D4" s="10530"/>
      <c r="E4" s="10530"/>
      <c r="F4" s="10530"/>
      <c r="G4" s="10530"/>
      <c r="H4" s="10530"/>
      <c r="I4" s="10530"/>
      <c r="J4" s="120"/>
      <c r="K4" s="500"/>
      <c r="L4" s="500"/>
      <c r="M4" s="500"/>
      <c r="N4" s="500"/>
      <c r="O4" s="500"/>
      <c r="P4" s="499"/>
    </row>
    <row r="5" spans="1:16" ht="12.75" customHeight="1" x14ac:dyDescent="0.2">
      <c r="A5" s="234"/>
      <c r="B5" s="637"/>
      <c r="C5" s="637"/>
      <c r="D5" s="636"/>
      <c r="E5" s="637"/>
      <c r="F5" s="637"/>
      <c r="G5" s="637"/>
      <c r="H5" s="637"/>
      <c r="I5" s="636"/>
      <c r="J5" s="637"/>
      <c r="K5" s="637"/>
      <c r="L5" s="637"/>
      <c r="M5" s="637"/>
      <c r="N5" s="637"/>
      <c r="O5" s="637"/>
      <c r="P5" s="640"/>
    </row>
    <row r="6" spans="1:16" ht="12.75" customHeight="1" x14ac:dyDescent="0.2">
      <c r="A6" s="234" t="s">
        <v>2</v>
      </c>
      <c r="B6" s="637"/>
      <c r="C6" s="637"/>
      <c r="D6" s="636"/>
      <c r="E6" s="637"/>
      <c r="F6" s="637"/>
      <c r="G6" s="637"/>
      <c r="H6" s="637"/>
      <c r="I6" s="636"/>
      <c r="J6" s="637"/>
      <c r="K6" s="637"/>
      <c r="L6" s="637"/>
      <c r="M6" s="637"/>
      <c r="N6" s="637"/>
      <c r="O6" s="637"/>
      <c r="P6" s="640"/>
    </row>
    <row r="7" spans="1:16" ht="12.75" customHeight="1" x14ac:dyDescent="0.2">
      <c r="A7" s="234" t="s">
        <v>3</v>
      </c>
      <c r="B7" s="637"/>
      <c r="C7" s="637"/>
      <c r="D7" s="636"/>
      <c r="E7" s="637"/>
      <c r="F7" s="637"/>
      <c r="G7" s="637"/>
      <c r="H7" s="637"/>
      <c r="I7" s="636"/>
      <c r="J7" s="637"/>
      <c r="K7" s="637"/>
      <c r="L7" s="637"/>
      <c r="M7" s="637"/>
      <c r="N7" s="637"/>
      <c r="O7" s="637"/>
      <c r="P7" s="640"/>
    </row>
    <row r="8" spans="1:16" ht="12.75" customHeight="1" x14ac:dyDescent="0.2">
      <c r="A8" s="234" t="s">
        <v>4</v>
      </c>
      <c r="B8" s="637"/>
      <c r="C8" s="637"/>
      <c r="D8" s="636"/>
      <c r="E8" s="637"/>
      <c r="F8" s="637"/>
      <c r="G8" s="637"/>
      <c r="H8" s="637"/>
      <c r="I8" s="636"/>
      <c r="J8" s="637"/>
      <c r="K8" s="637"/>
      <c r="L8" s="637"/>
      <c r="M8" s="637"/>
      <c r="N8" s="637"/>
      <c r="O8" s="637"/>
      <c r="P8" s="640"/>
    </row>
    <row r="9" spans="1:16" ht="12.75" customHeight="1" x14ac:dyDescent="0.2">
      <c r="A9" s="10551" t="s">
        <v>5</v>
      </c>
      <c r="B9" s="498"/>
      <c r="C9" s="498"/>
      <c r="D9" s="497"/>
      <c r="E9" s="498"/>
      <c r="F9" s="498"/>
      <c r="G9" s="498"/>
      <c r="H9" s="498"/>
      <c r="I9" s="497"/>
      <c r="J9" s="498"/>
      <c r="K9" s="498"/>
      <c r="L9" s="498"/>
      <c r="M9" s="498"/>
      <c r="N9" s="498"/>
      <c r="O9" s="498"/>
      <c r="P9" s="119"/>
    </row>
    <row r="10" spans="1:16" ht="12.75" customHeight="1" x14ac:dyDescent="0.2">
      <c r="A10" s="234" t="s">
        <v>6</v>
      </c>
      <c r="B10" s="637"/>
      <c r="C10" s="637"/>
      <c r="D10" s="636"/>
      <c r="E10" s="637"/>
      <c r="F10" s="637"/>
      <c r="G10" s="637"/>
      <c r="H10" s="637"/>
      <c r="I10" s="636"/>
      <c r="J10" s="637"/>
      <c r="K10" s="637"/>
      <c r="L10" s="637"/>
      <c r="M10" s="637"/>
      <c r="N10" s="637"/>
      <c r="O10" s="637"/>
      <c r="P10" s="640"/>
    </row>
    <row r="11" spans="1:16" ht="12.75" customHeight="1" x14ac:dyDescent="0.2">
      <c r="A11" s="10551"/>
      <c r="B11" s="496"/>
      <c r="C11" s="496"/>
      <c r="D11" s="495"/>
      <c r="E11" s="496"/>
      <c r="F11" s="496"/>
      <c r="G11" s="10532"/>
      <c r="H11" s="496"/>
      <c r="I11" s="495"/>
      <c r="J11" s="496"/>
      <c r="K11" s="496"/>
      <c r="L11" s="496"/>
      <c r="M11" s="496"/>
      <c r="N11" s="496"/>
      <c r="O11" s="496"/>
      <c r="P11" s="494"/>
    </row>
    <row r="12" spans="1:16" ht="12.75" customHeight="1" x14ac:dyDescent="0.2">
      <c r="A12" s="234" t="s">
        <v>135</v>
      </c>
      <c r="B12" s="637"/>
      <c r="C12" s="637"/>
      <c r="D12" s="636"/>
      <c r="E12" s="637" t="s">
        <v>8</v>
      </c>
      <c r="F12" s="637"/>
      <c r="G12" s="637"/>
      <c r="H12" s="637"/>
      <c r="I12" s="636"/>
      <c r="J12" s="637"/>
      <c r="K12" s="637"/>
      <c r="L12" s="637"/>
      <c r="M12" s="637"/>
      <c r="N12" s="232" t="s">
        <v>136</v>
      </c>
      <c r="O12" s="637"/>
      <c r="P12" s="640"/>
    </row>
    <row r="13" spans="1:16" ht="12.75" customHeight="1" x14ac:dyDescent="0.2">
      <c r="A13" s="10551"/>
      <c r="B13" s="118"/>
      <c r="C13" s="118"/>
      <c r="D13" s="117"/>
      <c r="E13" s="118"/>
      <c r="F13" s="118"/>
      <c r="G13" s="118"/>
      <c r="H13" s="118"/>
      <c r="I13" s="117"/>
      <c r="J13" s="118"/>
      <c r="K13" s="118"/>
      <c r="L13" s="118"/>
      <c r="M13" s="118"/>
      <c r="N13" s="118"/>
      <c r="O13" s="118"/>
      <c r="P13" s="493"/>
    </row>
    <row r="14" spans="1:16" ht="12.75" customHeight="1" x14ac:dyDescent="0.2">
      <c r="A14" s="10551" t="s">
        <v>10</v>
      </c>
      <c r="B14" s="116"/>
      <c r="C14" s="116"/>
      <c r="D14" s="492"/>
      <c r="E14" s="116"/>
      <c r="F14" s="116"/>
      <c r="G14" s="116"/>
      <c r="H14" s="116"/>
      <c r="I14" s="492"/>
      <c r="J14" s="116"/>
      <c r="K14" s="116"/>
      <c r="L14" s="116"/>
      <c r="M14" s="116"/>
      <c r="N14" s="491"/>
      <c r="O14" s="115"/>
      <c r="P14" s="114"/>
    </row>
    <row r="15" spans="1:16" ht="12.75" customHeight="1" x14ac:dyDescent="0.2">
      <c r="A15" s="113"/>
      <c r="B15" s="112"/>
      <c r="C15" s="112"/>
      <c r="D15" s="490"/>
      <c r="E15" s="112"/>
      <c r="F15" s="112"/>
      <c r="G15" s="112"/>
      <c r="H15" s="112"/>
      <c r="I15" s="490"/>
      <c r="J15" s="112"/>
      <c r="K15" s="112"/>
      <c r="L15" s="112"/>
      <c r="M15" s="112"/>
      <c r="N15" s="10534" t="s">
        <v>11</v>
      </c>
      <c r="O15" s="10535" t="s">
        <v>12</v>
      </c>
      <c r="P15" s="111"/>
    </row>
    <row r="16" spans="1:16" ht="12.75" customHeight="1" x14ac:dyDescent="0.2">
      <c r="A16" s="228" t="s">
        <v>13</v>
      </c>
      <c r="B16" s="637"/>
      <c r="C16" s="637"/>
      <c r="D16" s="636"/>
      <c r="E16" s="637"/>
      <c r="F16" s="637"/>
      <c r="G16" s="637"/>
      <c r="H16" s="637"/>
      <c r="I16" s="636"/>
      <c r="J16" s="637"/>
      <c r="K16" s="637"/>
      <c r="L16" s="637"/>
      <c r="M16" s="637"/>
      <c r="N16" s="629"/>
      <c r="O16" s="640"/>
      <c r="P16" s="640"/>
    </row>
    <row r="17" spans="1:47" ht="12.75" customHeight="1" x14ac:dyDescent="0.2">
      <c r="A17" s="110" t="s">
        <v>14</v>
      </c>
      <c r="B17" s="109"/>
      <c r="C17" s="109"/>
      <c r="D17" s="489"/>
      <c r="E17" s="109"/>
      <c r="F17" s="109"/>
      <c r="G17" s="109"/>
      <c r="H17" s="109"/>
      <c r="I17" s="489"/>
      <c r="J17" s="109"/>
      <c r="K17" s="109"/>
      <c r="L17" s="109"/>
      <c r="M17" s="109"/>
      <c r="N17" s="7557" t="s">
        <v>15</v>
      </c>
      <c r="O17" s="7558" t="s">
        <v>16</v>
      </c>
      <c r="P17" s="108"/>
    </row>
    <row r="18" spans="1:47" ht="12.75" customHeight="1" x14ac:dyDescent="0.2">
      <c r="A18" s="488"/>
      <c r="B18" s="107"/>
      <c r="C18" s="107"/>
      <c r="D18" s="487"/>
      <c r="E18" s="107"/>
      <c r="F18" s="107"/>
      <c r="G18" s="107"/>
      <c r="H18" s="107"/>
      <c r="I18" s="487"/>
      <c r="J18" s="107"/>
      <c r="K18" s="107"/>
      <c r="L18" s="107"/>
      <c r="M18" s="107"/>
      <c r="N18" s="7557"/>
      <c r="O18" s="7558"/>
      <c r="P18" s="486" t="s">
        <v>8</v>
      </c>
    </row>
    <row r="19" spans="1:47" ht="12.75" customHeight="1" x14ac:dyDescent="0.25">
      <c r="A19" s="106"/>
      <c r="B19" s="105"/>
      <c r="C19" s="105"/>
      <c r="D19" s="485"/>
      <c r="E19" s="105"/>
      <c r="F19" s="105"/>
      <c r="G19" s="105"/>
      <c r="H19" s="105"/>
      <c r="I19" s="485"/>
      <c r="J19" s="105"/>
      <c r="K19" s="10701"/>
      <c r="L19" s="105" t="s">
        <v>17</v>
      </c>
      <c r="M19" s="105"/>
      <c r="N19" s="484"/>
      <c r="O19" s="483"/>
      <c r="P19" s="104"/>
      <c r="AU19" s="10694"/>
    </row>
    <row r="20" spans="1:47" ht="12.75" customHeight="1" x14ac:dyDescent="0.2">
      <c r="A20" s="228"/>
      <c r="B20" s="637"/>
      <c r="C20" s="637"/>
      <c r="D20" s="636"/>
      <c r="E20" s="637"/>
      <c r="F20" s="637"/>
      <c r="G20" s="637"/>
      <c r="H20" s="637"/>
      <c r="I20" s="636"/>
      <c r="J20" s="637"/>
      <c r="K20" s="637"/>
      <c r="L20" s="637"/>
      <c r="M20" s="637"/>
      <c r="N20" s="623"/>
      <c r="O20" s="220"/>
      <c r="P20" s="640"/>
    </row>
    <row r="21" spans="1:47" ht="12.75" customHeight="1" x14ac:dyDescent="0.25">
      <c r="A21" s="10551"/>
      <c r="B21" s="482"/>
      <c r="C21" s="10552"/>
      <c r="D21" s="10552"/>
      <c r="E21" s="482"/>
      <c r="F21" s="482"/>
      <c r="G21" s="482"/>
      <c r="H21" s="482" t="s">
        <v>8</v>
      </c>
      <c r="I21" s="481"/>
      <c r="J21" s="482"/>
      <c r="K21" s="482"/>
      <c r="L21" s="482"/>
      <c r="M21" s="482"/>
      <c r="N21" s="480"/>
      <c r="O21" s="103"/>
      <c r="P21" s="479"/>
    </row>
    <row r="22" spans="1:47" ht="12.75" customHeight="1" x14ac:dyDescent="0.25">
      <c r="A22" s="478"/>
      <c r="B22" s="477"/>
      <c r="C22" s="477"/>
      <c r="D22" s="102"/>
      <c r="E22" s="477"/>
      <c r="F22" s="477"/>
      <c r="G22" s="477"/>
      <c r="H22" s="477"/>
      <c r="I22" s="102"/>
      <c r="J22" s="477"/>
      <c r="K22" s="477"/>
      <c r="L22" s="477"/>
      <c r="M22" s="477"/>
      <c r="N22" s="477"/>
      <c r="O22" s="477"/>
      <c r="P22" s="476"/>
    </row>
    <row r="23" spans="1:47" ht="12.75" customHeight="1" x14ac:dyDescent="0.2">
      <c r="A23" s="234" t="s">
        <v>18</v>
      </c>
      <c r="B23" s="637"/>
      <c r="C23" s="637"/>
      <c r="D23" s="636"/>
      <c r="E23" s="219" t="s">
        <v>19</v>
      </c>
      <c r="F23" s="219"/>
      <c r="G23" s="219"/>
      <c r="H23" s="219"/>
      <c r="I23" s="219"/>
      <c r="J23" s="219"/>
      <c r="K23" s="219"/>
      <c r="L23" s="219"/>
      <c r="M23" s="637"/>
      <c r="N23" s="637"/>
      <c r="O23" s="637"/>
      <c r="P23" s="640"/>
    </row>
    <row r="24" spans="1:47" ht="15.75" x14ac:dyDescent="0.25">
      <c r="A24" s="101"/>
      <c r="B24" s="100"/>
      <c r="C24" s="100"/>
      <c r="D24" s="99"/>
      <c r="E24" s="475" t="s">
        <v>20</v>
      </c>
      <c r="F24" s="475"/>
      <c r="G24" s="475"/>
      <c r="H24" s="475"/>
      <c r="I24" s="475"/>
      <c r="J24" s="475"/>
      <c r="K24" s="475"/>
      <c r="L24" s="475"/>
      <c r="M24" s="100"/>
      <c r="N24" s="100"/>
      <c r="O24" s="100"/>
      <c r="P24" s="98"/>
    </row>
    <row r="25" spans="1:47" ht="12.75" customHeight="1" x14ac:dyDescent="0.25">
      <c r="A25" s="10558"/>
      <c r="B25" s="10559" t="s">
        <v>21</v>
      </c>
      <c r="C25" s="10560"/>
      <c r="D25" s="10560"/>
      <c r="E25" s="10560"/>
      <c r="F25" s="10560"/>
      <c r="G25" s="10560"/>
      <c r="H25" s="10560"/>
      <c r="I25" s="10560"/>
      <c r="J25" s="10560"/>
      <c r="K25" s="10560"/>
      <c r="L25" s="10560"/>
      <c r="M25" s="10560"/>
      <c r="N25" s="10560"/>
      <c r="O25" s="474"/>
      <c r="P25" s="97"/>
    </row>
    <row r="26" spans="1:47" ht="12.75" customHeight="1" x14ac:dyDescent="0.2">
      <c r="A26" s="616" t="s">
        <v>22</v>
      </c>
      <c r="B26" s="615" t="s">
        <v>23</v>
      </c>
      <c r="C26" s="615"/>
      <c r="D26" s="616" t="s">
        <v>24</v>
      </c>
      <c r="E26" s="616" t="s">
        <v>25</v>
      </c>
      <c r="F26" s="616" t="s">
        <v>22</v>
      </c>
      <c r="G26" s="615" t="s">
        <v>23</v>
      </c>
      <c r="H26" s="615"/>
      <c r="I26" s="616" t="s">
        <v>24</v>
      </c>
      <c r="J26" s="616" t="s">
        <v>25</v>
      </c>
      <c r="K26" s="616" t="s">
        <v>22</v>
      </c>
      <c r="L26" s="615" t="s">
        <v>23</v>
      </c>
      <c r="M26" s="615"/>
      <c r="N26" s="218" t="s">
        <v>24</v>
      </c>
      <c r="O26" s="616" t="s">
        <v>25</v>
      </c>
      <c r="P26" s="640"/>
    </row>
    <row r="27" spans="1:47" ht="12.75" customHeight="1" x14ac:dyDescent="0.2">
      <c r="A27" s="616"/>
      <c r="B27" s="615" t="s">
        <v>26</v>
      </c>
      <c r="C27" s="615" t="s">
        <v>2</v>
      </c>
      <c r="D27" s="616"/>
      <c r="E27" s="616"/>
      <c r="F27" s="616"/>
      <c r="G27" s="615" t="s">
        <v>26</v>
      </c>
      <c r="H27" s="615" t="s">
        <v>2</v>
      </c>
      <c r="I27" s="616"/>
      <c r="J27" s="616"/>
      <c r="K27" s="616"/>
      <c r="L27" s="615" t="s">
        <v>26</v>
      </c>
      <c r="M27" s="615" t="s">
        <v>2</v>
      </c>
      <c r="N27" s="614"/>
      <c r="O27" s="616"/>
      <c r="P27" s="640"/>
      <c r="Q27" s="35" t="s">
        <v>166</v>
      </c>
      <c r="R27" s="34"/>
      <c r="S27" s="238" t="s">
        <v>167</v>
      </c>
    </row>
    <row r="28" spans="1:47" ht="12.75" customHeight="1" x14ac:dyDescent="0.2">
      <c r="A28" s="10691">
        <v>1</v>
      </c>
      <c r="B28" s="9764">
        <v>0</v>
      </c>
      <c r="C28" s="10692">
        <v>0.15</v>
      </c>
      <c r="D28" s="10694">
        <v>16000</v>
      </c>
      <c r="E28" s="473">
        <f t="shared" ref="E28:E59" si="0">D28*(100-2.62)/100</f>
        <v>15580.8</v>
      </c>
      <c r="F28" s="10695">
        <v>33</v>
      </c>
      <c r="G28" s="10696">
        <v>8</v>
      </c>
      <c r="H28" s="10696">
        <v>8.15</v>
      </c>
      <c r="I28" s="10694">
        <v>16000</v>
      </c>
      <c r="J28" s="473">
        <f t="shared" ref="J28:J59" si="1">I28*(100-2.62)/100</f>
        <v>15580.8</v>
      </c>
      <c r="K28" s="10695">
        <v>65</v>
      </c>
      <c r="L28" s="10696">
        <v>16</v>
      </c>
      <c r="M28" s="10696">
        <v>16.149999999999999</v>
      </c>
      <c r="N28" s="10694">
        <v>16000</v>
      </c>
      <c r="O28" s="473">
        <f t="shared" ref="O28:O59" si="2">N28*(100-2.62)/100</f>
        <v>15580.8</v>
      </c>
      <c r="P28" s="472"/>
      <c r="Q28" s="9764">
        <v>0</v>
      </c>
      <c r="R28" s="10692">
        <v>0.15</v>
      </c>
      <c r="S28" s="11">
        <f>AVERAGE(D28:D31)</f>
        <v>16000</v>
      </c>
    </row>
    <row r="29" spans="1:47" ht="12.75" customHeight="1" x14ac:dyDescent="0.2">
      <c r="A29" s="10670">
        <v>2</v>
      </c>
      <c r="B29" s="10670">
        <v>0.15</v>
      </c>
      <c r="C29" s="214">
        <v>0.3</v>
      </c>
      <c r="D29" s="10673">
        <v>16000</v>
      </c>
      <c r="E29" s="215">
        <f t="shared" si="0"/>
        <v>15580.8</v>
      </c>
      <c r="F29" s="10675">
        <v>34</v>
      </c>
      <c r="G29" s="10671">
        <v>8.15</v>
      </c>
      <c r="H29" s="10671">
        <v>8.3000000000000007</v>
      </c>
      <c r="I29" s="10673">
        <v>16000</v>
      </c>
      <c r="J29" s="215">
        <f t="shared" si="1"/>
        <v>15580.8</v>
      </c>
      <c r="K29" s="10675">
        <v>66</v>
      </c>
      <c r="L29" s="10671">
        <v>16.149999999999999</v>
      </c>
      <c r="M29" s="10671">
        <v>16.3</v>
      </c>
      <c r="N29" s="10673">
        <v>16000</v>
      </c>
      <c r="O29" s="215">
        <f t="shared" si="2"/>
        <v>15580.8</v>
      </c>
      <c r="P29" s="640"/>
      <c r="Q29" s="10696">
        <v>1</v>
      </c>
      <c r="R29" s="10692">
        <v>1.1499999999999999</v>
      </c>
      <c r="S29" s="11">
        <f>AVERAGE(D32:D35)</f>
        <v>16000</v>
      </c>
    </row>
    <row r="30" spans="1:47" ht="12.75" customHeight="1" x14ac:dyDescent="0.25">
      <c r="A30" s="10691">
        <v>3</v>
      </c>
      <c r="B30" s="10630">
        <v>0.3</v>
      </c>
      <c r="C30" s="10692">
        <v>0.45</v>
      </c>
      <c r="D30" s="10694">
        <v>16000</v>
      </c>
      <c r="E30" s="471">
        <f t="shared" si="0"/>
        <v>15580.8</v>
      </c>
      <c r="F30" s="10695">
        <v>35</v>
      </c>
      <c r="G30" s="10696">
        <v>8.3000000000000007</v>
      </c>
      <c r="H30" s="10696">
        <v>8.4499999999999993</v>
      </c>
      <c r="I30" s="10694">
        <v>16000</v>
      </c>
      <c r="J30" s="471">
        <f t="shared" si="1"/>
        <v>15580.8</v>
      </c>
      <c r="K30" s="10695">
        <v>67</v>
      </c>
      <c r="L30" s="10696">
        <v>16.3</v>
      </c>
      <c r="M30" s="10696">
        <v>16.45</v>
      </c>
      <c r="N30" s="10694">
        <v>16000</v>
      </c>
      <c r="O30" s="471">
        <f t="shared" si="2"/>
        <v>15580.8</v>
      </c>
      <c r="P30" s="470"/>
      <c r="Q30" s="10630">
        <v>2</v>
      </c>
      <c r="R30" s="10692">
        <v>2.15</v>
      </c>
      <c r="S30" s="11">
        <f>AVERAGE(D36:D39)</f>
        <v>16000</v>
      </c>
      <c r="V30" s="96"/>
    </row>
    <row r="31" spans="1:47" ht="12.75" customHeight="1" x14ac:dyDescent="0.2">
      <c r="A31" s="10670">
        <v>4</v>
      </c>
      <c r="B31" s="10670">
        <v>0.45</v>
      </c>
      <c r="C31" s="10671">
        <v>1</v>
      </c>
      <c r="D31" s="10673">
        <v>16000</v>
      </c>
      <c r="E31" s="215">
        <f t="shared" si="0"/>
        <v>15580.8</v>
      </c>
      <c r="F31" s="10675">
        <v>36</v>
      </c>
      <c r="G31" s="10671">
        <v>8.4499999999999993</v>
      </c>
      <c r="H31" s="10671">
        <v>9</v>
      </c>
      <c r="I31" s="10673">
        <v>16000</v>
      </c>
      <c r="J31" s="215">
        <f t="shared" si="1"/>
        <v>15580.8</v>
      </c>
      <c r="K31" s="10675">
        <v>68</v>
      </c>
      <c r="L31" s="10671">
        <v>16.45</v>
      </c>
      <c r="M31" s="10671">
        <v>17</v>
      </c>
      <c r="N31" s="10673">
        <v>16000</v>
      </c>
      <c r="O31" s="215">
        <f t="shared" si="2"/>
        <v>15580.8</v>
      </c>
      <c r="P31" s="640"/>
      <c r="Q31" s="10630">
        <v>3</v>
      </c>
      <c r="R31" s="10631">
        <v>3.15</v>
      </c>
      <c r="S31" s="11">
        <f>AVERAGE(D40:D43)</f>
        <v>16000</v>
      </c>
    </row>
    <row r="32" spans="1:47" ht="12.75" customHeight="1" x14ac:dyDescent="0.2">
      <c r="A32" s="10691">
        <v>5</v>
      </c>
      <c r="B32" s="10696">
        <v>1</v>
      </c>
      <c r="C32" s="10692">
        <v>1.1499999999999999</v>
      </c>
      <c r="D32" s="10694">
        <v>16000</v>
      </c>
      <c r="E32" s="469">
        <f t="shared" si="0"/>
        <v>15580.8</v>
      </c>
      <c r="F32" s="10695">
        <v>37</v>
      </c>
      <c r="G32" s="10696">
        <v>9</v>
      </c>
      <c r="H32" s="10696">
        <v>9.15</v>
      </c>
      <c r="I32" s="10694">
        <v>16000</v>
      </c>
      <c r="J32" s="469">
        <f t="shared" si="1"/>
        <v>15580.8</v>
      </c>
      <c r="K32" s="10695">
        <v>69</v>
      </c>
      <c r="L32" s="10696">
        <v>17</v>
      </c>
      <c r="M32" s="10696">
        <v>17.149999999999999</v>
      </c>
      <c r="N32" s="10694">
        <v>16000</v>
      </c>
      <c r="O32" s="469">
        <f t="shared" si="2"/>
        <v>15580.8</v>
      </c>
      <c r="P32" s="468"/>
      <c r="Q32" s="10630">
        <v>4</v>
      </c>
      <c r="R32" s="10631">
        <v>4.1500000000000004</v>
      </c>
      <c r="S32" s="11">
        <f>AVERAGE(D44:D47)</f>
        <v>16000</v>
      </c>
      <c r="AQ32" s="10694"/>
    </row>
    <row r="33" spans="1:19" ht="12.75" customHeight="1" x14ac:dyDescent="0.25">
      <c r="A33" s="10691">
        <v>6</v>
      </c>
      <c r="B33" s="10692">
        <v>1.1499999999999999</v>
      </c>
      <c r="C33" s="10696">
        <v>1.3</v>
      </c>
      <c r="D33" s="10694">
        <v>16000</v>
      </c>
      <c r="E33" s="95">
        <f t="shared" si="0"/>
        <v>15580.8</v>
      </c>
      <c r="F33" s="10695">
        <v>38</v>
      </c>
      <c r="G33" s="10696">
        <v>9.15</v>
      </c>
      <c r="H33" s="10696">
        <v>9.3000000000000007</v>
      </c>
      <c r="I33" s="10694">
        <v>16000</v>
      </c>
      <c r="J33" s="95">
        <f t="shared" si="1"/>
        <v>15580.8</v>
      </c>
      <c r="K33" s="10695">
        <v>70</v>
      </c>
      <c r="L33" s="10696">
        <v>17.149999999999999</v>
      </c>
      <c r="M33" s="10696">
        <v>17.3</v>
      </c>
      <c r="N33" s="10694">
        <v>16000</v>
      </c>
      <c r="O33" s="95">
        <f t="shared" si="2"/>
        <v>15580.8</v>
      </c>
      <c r="P33" s="467"/>
      <c r="Q33" s="10696">
        <v>5</v>
      </c>
      <c r="R33" s="10631">
        <v>5.15</v>
      </c>
      <c r="S33" s="11">
        <f>AVERAGE(D48:D51)</f>
        <v>16000</v>
      </c>
    </row>
    <row r="34" spans="1:19" ht="15.75" x14ac:dyDescent="0.25">
      <c r="A34" s="10691">
        <v>7</v>
      </c>
      <c r="B34" s="10630">
        <v>1.3</v>
      </c>
      <c r="C34" s="10692">
        <v>1.45</v>
      </c>
      <c r="D34" s="10694">
        <v>16000</v>
      </c>
      <c r="E34" s="94">
        <f t="shared" si="0"/>
        <v>15580.8</v>
      </c>
      <c r="F34" s="10695">
        <v>39</v>
      </c>
      <c r="G34" s="10696">
        <v>9.3000000000000007</v>
      </c>
      <c r="H34" s="10696">
        <v>9.4499999999999993</v>
      </c>
      <c r="I34" s="10694">
        <v>16000</v>
      </c>
      <c r="J34" s="94">
        <f t="shared" si="1"/>
        <v>15580.8</v>
      </c>
      <c r="K34" s="10695">
        <v>71</v>
      </c>
      <c r="L34" s="10696">
        <v>17.3</v>
      </c>
      <c r="M34" s="10696">
        <v>17.45</v>
      </c>
      <c r="N34" s="10694">
        <v>16000</v>
      </c>
      <c r="O34" s="94">
        <f t="shared" si="2"/>
        <v>15580.8</v>
      </c>
      <c r="P34" s="93"/>
      <c r="Q34" s="10696">
        <v>6</v>
      </c>
      <c r="R34" s="10631">
        <v>6.15</v>
      </c>
      <c r="S34" s="11">
        <f>AVERAGE(D52:D55)</f>
        <v>16000</v>
      </c>
    </row>
    <row r="35" spans="1:19" x14ac:dyDescent="0.2">
      <c r="A35" s="10670">
        <v>8</v>
      </c>
      <c r="B35" s="10670">
        <v>1.45</v>
      </c>
      <c r="C35" s="10671">
        <v>2</v>
      </c>
      <c r="D35" s="10673">
        <v>16000</v>
      </c>
      <c r="E35" s="215">
        <f t="shared" si="0"/>
        <v>15580.8</v>
      </c>
      <c r="F35" s="10675">
        <v>40</v>
      </c>
      <c r="G35" s="10671">
        <v>9.4499999999999993</v>
      </c>
      <c r="H35" s="10671">
        <v>10</v>
      </c>
      <c r="I35" s="10673">
        <v>16000</v>
      </c>
      <c r="J35" s="215">
        <f t="shared" si="1"/>
        <v>15580.8</v>
      </c>
      <c r="K35" s="10675">
        <v>72</v>
      </c>
      <c r="L35" s="10676">
        <v>17.45</v>
      </c>
      <c r="M35" s="10671">
        <v>18</v>
      </c>
      <c r="N35" s="10673">
        <v>16000</v>
      </c>
      <c r="O35" s="215">
        <f t="shared" si="2"/>
        <v>15580.8</v>
      </c>
      <c r="P35" s="640"/>
      <c r="Q35" s="10696">
        <v>7</v>
      </c>
      <c r="R35" s="10631">
        <v>7.15</v>
      </c>
      <c r="S35" s="11">
        <f>AVERAGE(D56:D59)</f>
        <v>16000</v>
      </c>
    </row>
    <row r="36" spans="1:19" x14ac:dyDescent="0.2">
      <c r="A36" s="10691">
        <v>9</v>
      </c>
      <c r="B36" s="10630">
        <v>2</v>
      </c>
      <c r="C36" s="10692">
        <v>2.15</v>
      </c>
      <c r="D36" s="10694">
        <v>16000</v>
      </c>
      <c r="E36" s="92">
        <f t="shared" si="0"/>
        <v>15580.8</v>
      </c>
      <c r="F36" s="10695">
        <v>41</v>
      </c>
      <c r="G36" s="10696">
        <v>10</v>
      </c>
      <c r="H36" s="10693">
        <v>10.15</v>
      </c>
      <c r="I36" s="10694">
        <v>16000</v>
      </c>
      <c r="J36" s="92">
        <f t="shared" si="1"/>
        <v>15580.8</v>
      </c>
      <c r="K36" s="10695">
        <v>73</v>
      </c>
      <c r="L36" s="10693">
        <v>18</v>
      </c>
      <c r="M36" s="10696">
        <v>18.149999999999999</v>
      </c>
      <c r="N36" s="10694">
        <v>16000</v>
      </c>
      <c r="O36" s="92">
        <f t="shared" si="2"/>
        <v>15580.8</v>
      </c>
      <c r="P36" s="466"/>
      <c r="Q36" s="10696">
        <v>8</v>
      </c>
      <c r="R36" s="10696">
        <v>8.15</v>
      </c>
      <c r="S36" s="11">
        <f>AVERAGE(I28:I31)</f>
        <v>16000</v>
      </c>
    </row>
    <row r="37" spans="1:19" x14ac:dyDescent="0.2">
      <c r="A37" s="10670">
        <v>10</v>
      </c>
      <c r="B37" s="10670">
        <v>2.15</v>
      </c>
      <c r="C37" s="10671">
        <v>2.2999999999999998</v>
      </c>
      <c r="D37" s="10673">
        <v>16000</v>
      </c>
      <c r="E37" s="215">
        <f t="shared" si="0"/>
        <v>15580.8</v>
      </c>
      <c r="F37" s="10675">
        <v>42</v>
      </c>
      <c r="G37" s="10671">
        <v>10.15</v>
      </c>
      <c r="H37" s="10676">
        <v>10.3</v>
      </c>
      <c r="I37" s="10673">
        <v>16000</v>
      </c>
      <c r="J37" s="215">
        <f t="shared" si="1"/>
        <v>15580.8</v>
      </c>
      <c r="K37" s="10675">
        <v>74</v>
      </c>
      <c r="L37" s="10676">
        <v>18.149999999999999</v>
      </c>
      <c r="M37" s="10671">
        <v>18.3</v>
      </c>
      <c r="N37" s="10673">
        <v>16000</v>
      </c>
      <c r="O37" s="215">
        <f t="shared" si="2"/>
        <v>15580.8</v>
      </c>
      <c r="P37" s="640"/>
      <c r="Q37" s="10696">
        <v>9</v>
      </c>
      <c r="R37" s="10696">
        <v>9.15</v>
      </c>
      <c r="S37" s="11">
        <f>AVERAGE(I32:I35)</f>
        <v>16000</v>
      </c>
    </row>
    <row r="38" spans="1:19" x14ac:dyDescent="0.2">
      <c r="A38" s="10670">
        <v>11</v>
      </c>
      <c r="B38" s="214">
        <v>2.2999999999999998</v>
      </c>
      <c r="C38" s="216">
        <v>2.4500000000000002</v>
      </c>
      <c r="D38" s="10673">
        <v>16000</v>
      </c>
      <c r="E38" s="215">
        <f t="shared" si="0"/>
        <v>15580.8</v>
      </c>
      <c r="F38" s="10675">
        <v>43</v>
      </c>
      <c r="G38" s="10671">
        <v>10.3</v>
      </c>
      <c r="H38" s="10676">
        <v>10.45</v>
      </c>
      <c r="I38" s="10673">
        <v>16000</v>
      </c>
      <c r="J38" s="215">
        <f t="shared" si="1"/>
        <v>15580.8</v>
      </c>
      <c r="K38" s="10675">
        <v>75</v>
      </c>
      <c r="L38" s="10676">
        <v>18.3</v>
      </c>
      <c r="M38" s="10671">
        <v>18.45</v>
      </c>
      <c r="N38" s="10673">
        <v>16000</v>
      </c>
      <c r="O38" s="215">
        <f t="shared" si="2"/>
        <v>15580.8</v>
      </c>
      <c r="P38" s="640"/>
      <c r="Q38" s="10696">
        <v>10</v>
      </c>
      <c r="R38" s="10693">
        <v>10.15</v>
      </c>
      <c r="S38" s="11">
        <f>AVERAGE(I36:I39)</f>
        <v>16000</v>
      </c>
    </row>
    <row r="39" spans="1:19" x14ac:dyDescent="0.2">
      <c r="A39" s="10670">
        <v>12</v>
      </c>
      <c r="B39" s="10670">
        <v>2.4500000000000002</v>
      </c>
      <c r="C39" s="10671">
        <v>3</v>
      </c>
      <c r="D39" s="10673">
        <v>16000</v>
      </c>
      <c r="E39" s="215">
        <f t="shared" si="0"/>
        <v>15580.8</v>
      </c>
      <c r="F39" s="10675">
        <v>44</v>
      </c>
      <c r="G39" s="10671">
        <v>10.45</v>
      </c>
      <c r="H39" s="10676">
        <v>11</v>
      </c>
      <c r="I39" s="10673">
        <v>16000</v>
      </c>
      <c r="J39" s="215">
        <f t="shared" si="1"/>
        <v>15580.8</v>
      </c>
      <c r="K39" s="10675">
        <v>76</v>
      </c>
      <c r="L39" s="10676">
        <v>18.45</v>
      </c>
      <c r="M39" s="10671">
        <v>19</v>
      </c>
      <c r="N39" s="10673">
        <v>16000</v>
      </c>
      <c r="O39" s="215">
        <f t="shared" si="2"/>
        <v>15580.8</v>
      </c>
      <c r="P39" s="640"/>
      <c r="Q39" s="10696">
        <v>11</v>
      </c>
      <c r="R39" s="10693">
        <v>11.15</v>
      </c>
      <c r="S39" s="11">
        <f>AVERAGE(I40:I43)</f>
        <v>16000</v>
      </c>
    </row>
    <row r="40" spans="1:19" x14ac:dyDescent="0.2">
      <c r="A40" s="10691">
        <v>13</v>
      </c>
      <c r="B40" s="10630">
        <v>3</v>
      </c>
      <c r="C40" s="10631">
        <v>3.15</v>
      </c>
      <c r="D40" s="10694">
        <v>16000</v>
      </c>
      <c r="E40" s="91">
        <f t="shared" si="0"/>
        <v>15580.8</v>
      </c>
      <c r="F40" s="10695">
        <v>45</v>
      </c>
      <c r="G40" s="10696">
        <v>11</v>
      </c>
      <c r="H40" s="10693">
        <v>11.15</v>
      </c>
      <c r="I40" s="10694">
        <v>16000</v>
      </c>
      <c r="J40" s="91">
        <f t="shared" si="1"/>
        <v>15580.8</v>
      </c>
      <c r="K40" s="10695">
        <v>77</v>
      </c>
      <c r="L40" s="10693">
        <v>19</v>
      </c>
      <c r="M40" s="10696">
        <v>19.149999999999999</v>
      </c>
      <c r="N40" s="10694">
        <v>16000</v>
      </c>
      <c r="O40" s="91">
        <f t="shared" si="2"/>
        <v>15580.8</v>
      </c>
      <c r="P40" s="465"/>
      <c r="Q40" s="10696">
        <v>12</v>
      </c>
      <c r="R40" s="10693">
        <v>12.15</v>
      </c>
      <c r="S40" s="11">
        <f>AVERAGE(I44:I47)</f>
        <v>16000</v>
      </c>
    </row>
    <row r="41" spans="1:19" x14ac:dyDescent="0.2">
      <c r="A41" s="10670">
        <v>14</v>
      </c>
      <c r="B41" s="10670">
        <v>3.15</v>
      </c>
      <c r="C41" s="10676">
        <v>3.3</v>
      </c>
      <c r="D41" s="10673">
        <v>16000</v>
      </c>
      <c r="E41" s="215">
        <f t="shared" si="0"/>
        <v>15580.8</v>
      </c>
      <c r="F41" s="10675">
        <v>46</v>
      </c>
      <c r="G41" s="10671">
        <v>11.15</v>
      </c>
      <c r="H41" s="10676">
        <v>11.3</v>
      </c>
      <c r="I41" s="10673">
        <v>16000</v>
      </c>
      <c r="J41" s="215">
        <f t="shared" si="1"/>
        <v>15580.8</v>
      </c>
      <c r="K41" s="10675">
        <v>78</v>
      </c>
      <c r="L41" s="10676">
        <v>19.149999999999999</v>
      </c>
      <c r="M41" s="10671">
        <v>19.3</v>
      </c>
      <c r="N41" s="10673">
        <v>16000</v>
      </c>
      <c r="O41" s="215">
        <f t="shared" si="2"/>
        <v>15580.8</v>
      </c>
      <c r="P41" s="640"/>
      <c r="Q41" s="10696">
        <v>13</v>
      </c>
      <c r="R41" s="10693">
        <v>13.15</v>
      </c>
      <c r="S41" s="11">
        <f>AVERAGE(I48:I51)</f>
        <v>16000</v>
      </c>
    </row>
    <row r="42" spans="1:19" x14ac:dyDescent="0.2">
      <c r="A42" s="10670">
        <v>15</v>
      </c>
      <c r="B42" s="214">
        <v>3.3</v>
      </c>
      <c r="C42" s="10672">
        <v>3.45</v>
      </c>
      <c r="D42" s="10673">
        <v>16000</v>
      </c>
      <c r="E42" s="215">
        <f t="shared" si="0"/>
        <v>15580.8</v>
      </c>
      <c r="F42" s="10675">
        <v>47</v>
      </c>
      <c r="G42" s="10671">
        <v>11.3</v>
      </c>
      <c r="H42" s="10676">
        <v>11.45</v>
      </c>
      <c r="I42" s="10673">
        <v>16000</v>
      </c>
      <c r="J42" s="215">
        <f t="shared" si="1"/>
        <v>15580.8</v>
      </c>
      <c r="K42" s="10675">
        <v>79</v>
      </c>
      <c r="L42" s="10676">
        <v>19.3</v>
      </c>
      <c r="M42" s="10671">
        <v>19.45</v>
      </c>
      <c r="N42" s="10673">
        <v>16000</v>
      </c>
      <c r="O42" s="215">
        <f t="shared" si="2"/>
        <v>15580.8</v>
      </c>
      <c r="P42" s="640"/>
      <c r="Q42" s="10696">
        <v>14</v>
      </c>
      <c r="R42" s="10693">
        <v>14.15</v>
      </c>
      <c r="S42" s="11">
        <f>AVERAGE(I52:I55)</f>
        <v>16000</v>
      </c>
    </row>
    <row r="43" spans="1:19" x14ac:dyDescent="0.2">
      <c r="A43" s="10670">
        <v>16</v>
      </c>
      <c r="B43" s="10670">
        <v>3.45</v>
      </c>
      <c r="C43" s="10676">
        <v>4</v>
      </c>
      <c r="D43" s="10673">
        <v>16000</v>
      </c>
      <c r="E43" s="215">
        <f t="shared" si="0"/>
        <v>15580.8</v>
      </c>
      <c r="F43" s="10675">
        <v>48</v>
      </c>
      <c r="G43" s="10671">
        <v>11.45</v>
      </c>
      <c r="H43" s="10676">
        <v>12</v>
      </c>
      <c r="I43" s="10673">
        <v>16000</v>
      </c>
      <c r="J43" s="215">
        <f t="shared" si="1"/>
        <v>15580.8</v>
      </c>
      <c r="K43" s="10675">
        <v>80</v>
      </c>
      <c r="L43" s="10676">
        <v>19.45</v>
      </c>
      <c r="M43" s="10676">
        <v>20</v>
      </c>
      <c r="N43" s="10673">
        <v>16000</v>
      </c>
      <c r="O43" s="215">
        <f t="shared" si="2"/>
        <v>15580.8</v>
      </c>
      <c r="P43" s="640"/>
      <c r="Q43" s="10696">
        <v>15</v>
      </c>
      <c r="R43" s="10696">
        <v>15.15</v>
      </c>
      <c r="S43" s="11">
        <f>AVERAGE(I56:I59)</f>
        <v>16000</v>
      </c>
    </row>
    <row r="44" spans="1:19" x14ac:dyDescent="0.2">
      <c r="A44" s="10691">
        <v>17</v>
      </c>
      <c r="B44" s="10630">
        <v>4</v>
      </c>
      <c r="C44" s="10631">
        <v>4.1500000000000004</v>
      </c>
      <c r="D44" s="10694">
        <v>16000</v>
      </c>
      <c r="E44" s="90">
        <f t="shared" si="0"/>
        <v>15580.8</v>
      </c>
      <c r="F44" s="10695">
        <v>49</v>
      </c>
      <c r="G44" s="10696">
        <v>12</v>
      </c>
      <c r="H44" s="10693">
        <v>12.15</v>
      </c>
      <c r="I44" s="10694">
        <v>16000</v>
      </c>
      <c r="J44" s="90">
        <f t="shared" si="1"/>
        <v>15580.8</v>
      </c>
      <c r="K44" s="10695">
        <v>81</v>
      </c>
      <c r="L44" s="10693">
        <v>20</v>
      </c>
      <c r="M44" s="10696">
        <v>20.149999999999999</v>
      </c>
      <c r="N44" s="10694">
        <v>16000</v>
      </c>
      <c r="O44" s="90">
        <f t="shared" si="2"/>
        <v>15580.8</v>
      </c>
      <c r="P44" s="464"/>
      <c r="Q44" s="10696">
        <v>16</v>
      </c>
      <c r="R44" s="10696">
        <v>16.149999999999999</v>
      </c>
      <c r="S44" s="11">
        <f>AVERAGE(N28:N31)</f>
        <v>16000</v>
      </c>
    </row>
    <row r="45" spans="1:19" x14ac:dyDescent="0.2">
      <c r="A45" s="10670">
        <v>18</v>
      </c>
      <c r="B45" s="10670">
        <v>4.1500000000000004</v>
      </c>
      <c r="C45" s="10676">
        <v>4.3</v>
      </c>
      <c r="D45" s="10673">
        <v>16000</v>
      </c>
      <c r="E45" s="215">
        <f t="shared" si="0"/>
        <v>15580.8</v>
      </c>
      <c r="F45" s="10675">
        <v>50</v>
      </c>
      <c r="G45" s="10671">
        <v>12.15</v>
      </c>
      <c r="H45" s="10676">
        <v>12.3</v>
      </c>
      <c r="I45" s="10673">
        <v>16000</v>
      </c>
      <c r="J45" s="215">
        <f t="shared" si="1"/>
        <v>15580.8</v>
      </c>
      <c r="K45" s="10675">
        <v>82</v>
      </c>
      <c r="L45" s="10676">
        <v>20.149999999999999</v>
      </c>
      <c r="M45" s="10671">
        <v>20.3</v>
      </c>
      <c r="N45" s="10673">
        <v>16000</v>
      </c>
      <c r="O45" s="215">
        <f t="shared" si="2"/>
        <v>15580.8</v>
      </c>
      <c r="P45" s="640"/>
      <c r="Q45" s="10696">
        <v>17</v>
      </c>
      <c r="R45" s="10696">
        <v>17.149999999999999</v>
      </c>
      <c r="S45" s="11">
        <f>AVERAGE(N32:N35)</f>
        <v>16000</v>
      </c>
    </row>
    <row r="46" spans="1:19" x14ac:dyDescent="0.2">
      <c r="A46" s="10670">
        <v>19</v>
      </c>
      <c r="B46" s="214">
        <v>4.3</v>
      </c>
      <c r="C46" s="10672">
        <v>4.45</v>
      </c>
      <c r="D46" s="10673">
        <v>16000</v>
      </c>
      <c r="E46" s="215">
        <f t="shared" si="0"/>
        <v>15580.8</v>
      </c>
      <c r="F46" s="10675">
        <v>51</v>
      </c>
      <c r="G46" s="10671">
        <v>12.3</v>
      </c>
      <c r="H46" s="10676">
        <v>12.45</v>
      </c>
      <c r="I46" s="10673">
        <v>16000</v>
      </c>
      <c r="J46" s="215">
        <f t="shared" si="1"/>
        <v>15580.8</v>
      </c>
      <c r="K46" s="10675">
        <v>83</v>
      </c>
      <c r="L46" s="10676">
        <v>20.3</v>
      </c>
      <c r="M46" s="10671">
        <v>20.45</v>
      </c>
      <c r="N46" s="10673">
        <v>16000</v>
      </c>
      <c r="O46" s="215">
        <f t="shared" si="2"/>
        <v>15580.8</v>
      </c>
      <c r="P46" s="640"/>
      <c r="Q46" s="10693">
        <v>18</v>
      </c>
      <c r="R46" s="10696">
        <v>18.149999999999999</v>
      </c>
      <c r="S46" s="11">
        <f>AVERAGE(N36:N39)</f>
        <v>16000</v>
      </c>
    </row>
    <row r="47" spans="1:19" x14ac:dyDescent="0.2">
      <c r="A47" s="10670">
        <v>20</v>
      </c>
      <c r="B47" s="10670">
        <v>4.45</v>
      </c>
      <c r="C47" s="10676">
        <v>5</v>
      </c>
      <c r="D47" s="10673">
        <v>16000</v>
      </c>
      <c r="E47" s="215">
        <f t="shared" si="0"/>
        <v>15580.8</v>
      </c>
      <c r="F47" s="10675">
        <v>52</v>
      </c>
      <c r="G47" s="10671">
        <v>12.45</v>
      </c>
      <c r="H47" s="10676">
        <v>13</v>
      </c>
      <c r="I47" s="10673">
        <v>16000</v>
      </c>
      <c r="J47" s="215">
        <f t="shared" si="1"/>
        <v>15580.8</v>
      </c>
      <c r="K47" s="10675">
        <v>84</v>
      </c>
      <c r="L47" s="10676">
        <v>20.45</v>
      </c>
      <c r="M47" s="10671">
        <v>21</v>
      </c>
      <c r="N47" s="10673">
        <v>16000</v>
      </c>
      <c r="O47" s="215">
        <f t="shared" si="2"/>
        <v>15580.8</v>
      </c>
      <c r="P47" s="640"/>
      <c r="Q47" s="10693">
        <v>19</v>
      </c>
      <c r="R47" s="10696">
        <v>19.149999999999999</v>
      </c>
      <c r="S47" s="11">
        <f>AVERAGE(N40:N43)</f>
        <v>16000</v>
      </c>
    </row>
    <row r="48" spans="1:19" x14ac:dyDescent="0.2">
      <c r="A48" s="10691">
        <v>21</v>
      </c>
      <c r="B48" s="10696">
        <v>5</v>
      </c>
      <c r="C48" s="10631">
        <v>5.15</v>
      </c>
      <c r="D48" s="10694">
        <v>16000</v>
      </c>
      <c r="E48" s="463">
        <f t="shared" si="0"/>
        <v>15580.8</v>
      </c>
      <c r="F48" s="10695">
        <v>53</v>
      </c>
      <c r="G48" s="10696">
        <v>13</v>
      </c>
      <c r="H48" s="10693">
        <v>13.15</v>
      </c>
      <c r="I48" s="10694">
        <v>16000</v>
      </c>
      <c r="J48" s="463">
        <f t="shared" si="1"/>
        <v>15580.8</v>
      </c>
      <c r="K48" s="10695">
        <v>85</v>
      </c>
      <c r="L48" s="10693">
        <v>21</v>
      </c>
      <c r="M48" s="10696">
        <v>21.15</v>
      </c>
      <c r="N48" s="10694">
        <v>16000</v>
      </c>
      <c r="O48" s="463">
        <f t="shared" si="2"/>
        <v>15580.8</v>
      </c>
      <c r="P48" s="89"/>
      <c r="Q48" s="10693">
        <v>20</v>
      </c>
      <c r="R48" s="10696">
        <v>20.149999999999999</v>
      </c>
      <c r="S48" s="11">
        <f>AVERAGE(N44:N47)</f>
        <v>16000</v>
      </c>
    </row>
    <row r="49" spans="1:19" x14ac:dyDescent="0.2">
      <c r="A49" s="10691">
        <v>22</v>
      </c>
      <c r="B49" s="10692">
        <v>5.15</v>
      </c>
      <c r="C49" s="10693">
        <v>5.3</v>
      </c>
      <c r="D49" s="10694">
        <v>16000</v>
      </c>
      <c r="E49" s="462">
        <f t="shared" si="0"/>
        <v>15580.8</v>
      </c>
      <c r="F49" s="10695">
        <v>54</v>
      </c>
      <c r="G49" s="10696">
        <v>13.15</v>
      </c>
      <c r="H49" s="10693">
        <v>13.3</v>
      </c>
      <c r="I49" s="10694">
        <v>16000</v>
      </c>
      <c r="J49" s="462">
        <f t="shared" si="1"/>
        <v>15580.8</v>
      </c>
      <c r="K49" s="10695">
        <v>86</v>
      </c>
      <c r="L49" s="10693">
        <v>21.15</v>
      </c>
      <c r="M49" s="10696">
        <v>21.3</v>
      </c>
      <c r="N49" s="10694">
        <v>16000</v>
      </c>
      <c r="O49" s="462">
        <f t="shared" si="2"/>
        <v>15580.8</v>
      </c>
      <c r="P49" s="461"/>
      <c r="Q49" s="10693">
        <v>21</v>
      </c>
      <c r="R49" s="10696">
        <v>21.15</v>
      </c>
      <c r="S49" s="11">
        <f>AVERAGE(N48:N51)</f>
        <v>16000</v>
      </c>
    </row>
    <row r="50" spans="1:19" x14ac:dyDescent="0.2">
      <c r="A50" s="10670">
        <v>23</v>
      </c>
      <c r="B50" s="10671">
        <v>5.3</v>
      </c>
      <c r="C50" s="10672">
        <v>5.45</v>
      </c>
      <c r="D50" s="10673">
        <v>16000</v>
      </c>
      <c r="E50" s="215">
        <f t="shared" si="0"/>
        <v>15580.8</v>
      </c>
      <c r="F50" s="10675">
        <v>55</v>
      </c>
      <c r="G50" s="10671">
        <v>13.3</v>
      </c>
      <c r="H50" s="10676">
        <v>13.45</v>
      </c>
      <c r="I50" s="10673">
        <v>16000</v>
      </c>
      <c r="J50" s="215">
        <f t="shared" si="1"/>
        <v>15580.8</v>
      </c>
      <c r="K50" s="10675">
        <v>87</v>
      </c>
      <c r="L50" s="10676">
        <v>21.3</v>
      </c>
      <c r="M50" s="10671">
        <v>21.45</v>
      </c>
      <c r="N50" s="10673">
        <v>16000</v>
      </c>
      <c r="O50" s="215">
        <f t="shared" si="2"/>
        <v>15580.8</v>
      </c>
      <c r="P50" s="640"/>
      <c r="Q50" s="10693">
        <v>22</v>
      </c>
      <c r="R50" s="10696">
        <v>22.15</v>
      </c>
      <c r="S50" s="11">
        <f>AVERAGE(N52:N55)</f>
        <v>16000</v>
      </c>
    </row>
    <row r="51" spans="1:19" x14ac:dyDescent="0.2">
      <c r="A51" s="10670">
        <v>24</v>
      </c>
      <c r="B51" s="216">
        <v>5.45</v>
      </c>
      <c r="C51" s="10676">
        <v>6</v>
      </c>
      <c r="D51" s="10673">
        <v>16000</v>
      </c>
      <c r="E51" s="215">
        <f t="shared" si="0"/>
        <v>15580.8</v>
      </c>
      <c r="F51" s="10675">
        <v>56</v>
      </c>
      <c r="G51" s="10671">
        <v>13.45</v>
      </c>
      <c r="H51" s="10676">
        <v>14</v>
      </c>
      <c r="I51" s="10673">
        <v>16000</v>
      </c>
      <c r="J51" s="215">
        <f t="shared" si="1"/>
        <v>15580.8</v>
      </c>
      <c r="K51" s="10675">
        <v>88</v>
      </c>
      <c r="L51" s="10676">
        <v>21.45</v>
      </c>
      <c r="M51" s="10671">
        <v>22</v>
      </c>
      <c r="N51" s="10673">
        <v>16000</v>
      </c>
      <c r="O51" s="215">
        <f t="shared" si="2"/>
        <v>15580.8</v>
      </c>
      <c r="P51" s="640"/>
      <c r="Q51" s="10693">
        <v>23</v>
      </c>
      <c r="R51" s="10696">
        <v>23.15</v>
      </c>
      <c r="S51" s="11">
        <f>AVERAGE(N56:N59)</f>
        <v>16000</v>
      </c>
    </row>
    <row r="52" spans="1:19" x14ac:dyDescent="0.2">
      <c r="A52" s="10691">
        <v>25</v>
      </c>
      <c r="B52" s="10696">
        <v>6</v>
      </c>
      <c r="C52" s="10631">
        <v>6.15</v>
      </c>
      <c r="D52" s="10694">
        <v>16000</v>
      </c>
      <c r="E52" s="460">
        <f t="shared" si="0"/>
        <v>15580.8</v>
      </c>
      <c r="F52" s="10695">
        <v>57</v>
      </c>
      <c r="G52" s="10696">
        <v>14</v>
      </c>
      <c r="H52" s="10693">
        <v>14.15</v>
      </c>
      <c r="I52" s="10694">
        <v>16000</v>
      </c>
      <c r="J52" s="460">
        <f t="shared" si="1"/>
        <v>15580.8</v>
      </c>
      <c r="K52" s="10695">
        <v>89</v>
      </c>
      <c r="L52" s="10693">
        <v>22</v>
      </c>
      <c r="M52" s="10696">
        <v>22.15</v>
      </c>
      <c r="N52" s="10694">
        <v>16000</v>
      </c>
      <c r="O52" s="460">
        <f t="shared" si="2"/>
        <v>15580.8</v>
      </c>
      <c r="P52" s="459"/>
      <c r="Q52" s="238" t="s">
        <v>168</v>
      </c>
      <c r="S52" s="11">
        <f>AVERAGE(S28:S51)</f>
        <v>16000</v>
      </c>
    </row>
    <row r="53" spans="1:19" x14ac:dyDescent="0.2">
      <c r="A53" s="10670">
        <v>26</v>
      </c>
      <c r="B53" s="216">
        <v>6.15</v>
      </c>
      <c r="C53" s="10676">
        <v>6.3</v>
      </c>
      <c r="D53" s="10673">
        <v>16000</v>
      </c>
      <c r="E53" s="215">
        <f t="shared" si="0"/>
        <v>15580.8</v>
      </c>
      <c r="F53" s="10675">
        <v>58</v>
      </c>
      <c r="G53" s="10671">
        <v>14.15</v>
      </c>
      <c r="H53" s="10676">
        <v>14.3</v>
      </c>
      <c r="I53" s="10673">
        <v>16000</v>
      </c>
      <c r="J53" s="215">
        <f t="shared" si="1"/>
        <v>15580.8</v>
      </c>
      <c r="K53" s="10675">
        <v>90</v>
      </c>
      <c r="L53" s="10676">
        <v>22.15</v>
      </c>
      <c r="M53" s="10671">
        <v>22.3</v>
      </c>
      <c r="N53" s="10673">
        <v>16000</v>
      </c>
      <c r="O53" s="215">
        <f t="shared" si="2"/>
        <v>15580.8</v>
      </c>
      <c r="P53" s="640"/>
    </row>
    <row r="54" spans="1:19" x14ac:dyDescent="0.2">
      <c r="A54" s="10691">
        <v>27</v>
      </c>
      <c r="B54" s="10696">
        <v>6.3</v>
      </c>
      <c r="C54" s="10631">
        <v>6.45</v>
      </c>
      <c r="D54" s="10694">
        <v>16000</v>
      </c>
      <c r="E54" s="458">
        <f t="shared" si="0"/>
        <v>15580.8</v>
      </c>
      <c r="F54" s="10695">
        <v>59</v>
      </c>
      <c r="G54" s="10696">
        <v>14.3</v>
      </c>
      <c r="H54" s="10693">
        <v>14.45</v>
      </c>
      <c r="I54" s="10694">
        <v>16000</v>
      </c>
      <c r="J54" s="458">
        <f t="shared" si="1"/>
        <v>15580.8</v>
      </c>
      <c r="K54" s="10695">
        <v>91</v>
      </c>
      <c r="L54" s="10693">
        <v>22.3</v>
      </c>
      <c r="M54" s="10696">
        <v>22.45</v>
      </c>
      <c r="N54" s="10694">
        <v>16000</v>
      </c>
      <c r="O54" s="458">
        <f t="shared" si="2"/>
        <v>15580.8</v>
      </c>
      <c r="P54" s="457"/>
    </row>
    <row r="55" spans="1:19" x14ac:dyDescent="0.2">
      <c r="A55" s="10670">
        <v>28</v>
      </c>
      <c r="B55" s="216">
        <v>6.45</v>
      </c>
      <c r="C55" s="10676">
        <v>7</v>
      </c>
      <c r="D55" s="10673">
        <v>16000</v>
      </c>
      <c r="E55" s="215">
        <f t="shared" si="0"/>
        <v>15580.8</v>
      </c>
      <c r="F55" s="10675">
        <v>60</v>
      </c>
      <c r="G55" s="10671">
        <v>14.45</v>
      </c>
      <c r="H55" s="10671">
        <v>15</v>
      </c>
      <c r="I55" s="10673">
        <v>16000</v>
      </c>
      <c r="J55" s="215">
        <f t="shared" si="1"/>
        <v>15580.8</v>
      </c>
      <c r="K55" s="10675">
        <v>92</v>
      </c>
      <c r="L55" s="10676">
        <v>22.45</v>
      </c>
      <c r="M55" s="10671">
        <v>23</v>
      </c>
      <c r="N55" s="10673">
        <v>16000</v>
      </c>
      <c r="O55" s="215">
        <f t="shared" si="2"/>
        <v>15580.8</v>
      </c>
      <c r="P55" s="640"/>
    </row>
    <row r="56" spans="1:19" x14ac:dyDescent="0.2">
      <c r="A56" s="10691">
        <v>29</v>
      </c>
      <c r="B56" s="10696">
        <v>7</v>
      </c>
      <c r="C56" s="10631">
        <v>7.15</v>
      </c>
      <c r="D56" s="10694">
        <v>16000</v>
      </c>
      <c r="E56" s="88">
        <f t="shared" si="0"/>
        <v>15580.8</v>
      </c>
      <c r="F56" s="10695">
        <v>61</v>
      </c>
      <c r="G56" s="10696">
        <v>15</v>
      </c>
      <c r="H56" s="10696">
        <v>15.15</v>
      </c>
      <c r="I56" s="10694">
        <v>16000</v>
      </c>
      <c r="J56" s="88">
        <f t="shared" si="1"/>
        <v>15580.8</v>
      </c>
      <c r="K56" s="10695">
        <v>93</v>
      </c>
      <c r="L56" s="10693">
        <v>23</v>
      </c>
      <c r="M56" s="10696">
        <v>23.15</v>
      </c>
      <c r="N56" s="10694">
        <v>16000</v>
      </c>
      <c r="O56" s="88">
        <f t="shared" si="2"/>
        <v>15580.8</v>
      </c>
      <c r="P56" s="456"/>
    </row>
    <row r="57" spans="1:19" x14ac:dyDescent="0.2">
      <c r="A57" s="10691">
        <v>30</v>
      </c>
      <c r="B57" s="10692">
        <v>7.15</v>
      </c>
      <c r="C57" s="10693">
        <v>7.3</v>
      </c>
      <c r="D57" s="10694">
        <v>16000</v>
      </c>
      <c r="E57" s="87">
        <f t="shared" si="0"/>
        <v>15580.8</v>
      </c>
      <c r="F57" s="10695">
        <v>62</v>
      </c>
      <c r="G57" s="10696">
        <v>15.15</v>
      </c>
      <c r="H57" s="10696">
        <v>15.3</v>
      </c>
      <c r="I57" s="10694">
        <v>16000</v>
      </c>
      <c r="J57" s="87">
        <f t="shared" si="1"/>
        <v>15580.8</v>
      </c>
      <c r="K57" s="10695">
        <v>94</v>
      </c>
      <c r="L57" s="10696">
        <v>23.15</v>
      </c>
      <c r="M57" s="10696">
        <v>23.3</v>
      </c>
      <c r="N57" s="10694">
        <v>16000</v>
      </c>
      <c r="O57" s="87">
        <f t="shared" si="2"/>
        <v>15580.8</v>
      </c>
      <c r="P57" s="86"/>
    </row>
    <row r="58" spans="1:19" x14ac:dyDescent="0.2">
      <c r="A58" s="10691">
        <v>31</v>
      </c>
      <c r="B58" s="10696">
        <v>7.3</v>
      </c>
      <c r="C58" s="10631">
        <v>7.45</v>
      </c>
      <c r="D58" s="10694">
        <v>16000</v>
      </c>
      <c r="E58" s="85">
        <f t="shared" si="0"/>
        <v>15580.8</v>
      </c>
      <c r="F58" s="10695">
        <v>63</v>
      </c>
      <c r="G58" s="10696">
        <v>15.3</v>
      </c>
      <c r="H58" s="10696">
        <v>15.45</v>
      </c>
      <c r="I58" s="10694">
        <v>16000</v>
      </c>
      <c r="J58" s="85">
        <f t="shared" si="1"/>
        <v>15580.8</v>
      </c>
      <c r="K58" s="10695">
        <v>95</v>
      </c>
      <c r="L58" s="10696">
        <v>23.3</v>
      </c>
      <c r="M58" s="10696">
        <v>23.45</v>
      </c>
      <c r="N58" s="10694">
        <v>16000</v>
      </c>
      <c r="O58" s="85">
        <f t="shared" si="2"/>
        <v>15580.8</v>
      </c>
      <c r="P58" s="84"/>
    </row>
    <row r="59" spans="1:19" x14ac:dyDescent="0.2">
      <c r="A59" s="10670">
        <v>32</v>
      </c>
      <c r="B59" s="216">
        <v>7.45</v>
      </c>
      <c r="C59" s="10676">
        <v>8</v>
      </c>
      <c r="D59" s="10673">
        <v>16000</v>
      </c>
      <c r="E59" s="215">
        <f t="shared" si="0"/>
        <v>15580.8</v>
      </c>
      <c r="F59" s="10675">
        <v>64</v>
      </c>
      <c r="G59" s="10671">
        <v>15.45</v>
      </c>
      <c r="H59" s="10671">
        <v>16</v>
      </c>
      <c r="I59" s="10673">
        <v>16000</v>
      </c>
      <c r="J59" s="215">
        <f t="shared" si="1"/>
        <v>15580.8</v>
      </c>
      <c r="K59" s="10675">
        <v>96</v>
      </c>
      <c r="L59" s="10671">
        <v>23.45</v>
      </c>
      <c r="M59" s="10671">
        <v>24</v>
      </c>
      <c r="N59" s="10673">
        <v>16000</v>
      </c>
      <c r="O59" s="215">
        <f t="shared" si="2"/>
        <v>15580.8</v>
      </c>
      <c r="P59" s="640"/>
    </row>
    <row r="60" spans="1:19" x14ac:dyDescent="0.2">
      <c r="A60" s="10551" t="s">
        <v>27</v>
      </c>
      <c r="B60" s="455"/>
      <c r="C60" s="455"/>
      <c r="D60" s="83">
        <f>SUM(D28:D59)</f>
        <v>512000</v>
      </c>
      <c r="E60" s="82">
        <f>SUM(E28:E59)</f>
        <v>498585.59999999974</v>
      </c>
      <c r="F60" s="455"/>
      <c r="G60" s="455"/>
      <c r="H60" s="455"/>
      <c r="I60" s="83">
        <f>SUM(I28:I59)</f>
        <v>512000</v>
      </c>
      <c r="J60" s="82">
        <f>SUM(J28:J59)</f>
        <v>498585.59999999974</v>
      </c>
      <c r="K60" s="455"/>
      <c r="L60" s="455"/>
      <c r="M60" s="455"/>
      <c r="N60" s="455">
        <f>SUM(N28:N59)</f>
        <v>512000</v>
      </c>
      <c r="O60" s="82">
        <f>SUM(O28:O59)</f>
        <v>498585.59999999974</v>
      </c>
      <c r="P60" s="454"/>
    </row>
    <row r="64" spans="1:19" x14ac:dyDescent="0.2">
      <c r="A64" s="238" t="s">
        <v>137</v>
      </c>
      <c r="B64" s="238">
        <f>SUM(D60,I60,N60)/(4000*1000)</f>
        <v>0.38400000000000001</v>
      </c>
      <c r="C64" s="238">
        <f>ROUNDDOWN(SUM(E60,J60,O60)/(4000*1000),4)</f>
        <v>0.37390000000000001</v>
      </c>
    </row>
    <row r="66" spans="1:16" x14ac:dyDescent="0.2">
      <c r="A66" s="453"/>
      <c r="B66" s="452"/>
      <c r="C66" s="452"/>
      <c r="D66" s="451"/>
      <c r="E66" s="452"/>
      <c r="F66" s="452"/>
      <c r="G66" s="452"/>
      <c r="H66" s="452"/>
      <c r="I66" s="451"/>
      <c r="J66" s="10700"/>
      <c r="K66" s="452"/>
      <c r="L66" s="452"/>
      <c r="M66" s="452"/>
      <c r="N66" s="452"/>
      <c r="O66" s="452"/>
      <c r="P66" s="450"/>
    </row>
    <row r="67" spans="1:16" x14ac:dyDescent="0.2">
      <c r="A67" s="10699" t="s">
        <v>28</v>
      </c>
      <c r="B67" s="81"/>
      <c r="C67" s="81"/>
      <c r="D67" s="449"/>
      <c r="E67" s="80"/>
      <c r="F67" s="81"/>
      <c r="G67" s="81"/>
      <c r="H67" s="80"/>
      <c r="I67" s="449"/>
      <c r="J67" s="10700"/>
      <c r="K67" s="81"/>
      <c r="L67" s="81"/>
      <c r="M67" s="81"/>
      <c r="N67" s="81"/>
      <c r="O67" s="81"/>
      <c r="P67" s="79"/>
    </row>
    <row r="68" spans="1:16" x14ac:dyDescent="0.2">
      <c r="A68" s="448"/>
      <c r="B68" s="447"/>
      <c r="C68" s="447"/>
      <c r="D68" s="447"/>
      <c r="E68" s="447"/>
      <c r="F68" s="447"/>
      <c r="G68" s="447"/>
      <c r="H68" s="447"/>
      <c r="I68" s="447"/>
      <c r="J68" s="447"/>
      <c r="K68" s="447"/>
      <c r="L68" s="78"/>
      <c r="M68" s="78"/>
      <c r="N68" s="78"/>
      <c r="O68" s="78"/>
      <c r="P68" s="446"/>
    </row>
    <row r="69" spans="1:16" x14ac:dyDescent="0.2">
      <c r="A69" s="197"/>
      <c r="B69" s="637"/>
      <c r="C69" s="637"/>
      <c r="D69" s="636"/>
      <c r="E69" s="196"/>
      <c r="F69" s="637"/>
      <c r="G69" s="637"/>
      <c r="H69" s="196"/>
      <c r="I69" s="636"/>
      <c r="J69" s="195"/>
      <c r="K69" s="637"/>
      <c r="L69" s="637"/>
      <c r="M69" s="637"/>
      <c r="N69" s="637"/>
      <c r="O69" s="637"/>
      <c r="P69" s="640"/>
    </row>
    <row r="70" spans="1:16" x14ac:dyDescent="0.2">
      <c r="A70" s="228"/>
      <c r="B70" s="637"/>
      <c r="C70" s="637"/>
      <c r="D70" s="636"/>
      <c r="E70" s="196"/>
      <c r="F70" s="637"/>
      <c r="G70" s="637"/>
      <c r="H70" s="196"/>
      <c r="I70" s="636"/>
      <c r="J70" s="637"/>
      <c r="K70" s="637"/>
      <c r="L70" s="637"/>
      <c r="M70" s="637"/>
      <c r="N70" s="637"/>
      <c r="O70" s="637"/>
      <c r="P70" s="640"/>
    </row>
    <row r="71" spans="1:16" x14ac:dyDescent="0.2">
      <c r="A71" s="445"/>
      <c r="B71" s="444"/>
      <c r="C71" s="444"/>
      <c r="D71" s="443"/>
      <c r="E71" s="77"/>
      <c r="F71" s="444"/>
      <c r="G71" s="444"/>
      <c r="H71" s="77"/>
      <c r="I71" s="443"/>
      <c r="J71" s="444"/>
      <c r="K71" s="444"/>
      <c r="L71" s="444"/>
      <c r="M71" s="444"/>
      <c r="N71" s="444"/>
      <c r="O71" s="444"/>
      <c r="P71" s="442"/>
    </row>
    <row r="72" spans="1:16" x14ac:dyDescent="0.2">
      <c r="A72" s="228"/>
      <c r="B72" s="637"/>
      <c r="C72" s="637"/>
      <c r="D72" s="636"/>
      <c r="E72" s="196"/>
      <c r="F72" s="637"/>
      <c r="G72" s="637"/>
      <c r="H72" s="196"/>
      <c r="I72" s="636"/>
      <c r="J72" s="637"/>
      <c r="K72" s="637"/>
      <c r="L72" s="637"/>
      <c r="M72" s="637" t="s">
        <v>29</v>
      </c>
      <c r="N72" s="637"/>
      <c r="O72" s="637"/>
      <c r="P72" s="640"/>
    </row>
    <row r="73" spans="1:16" x14ac:dyDescent="0.2">
      <c r="A73" s="441"/>
      <c r="B73" s="440"/>
      <c r="C73" s="440"/>
      <c r="D73" s="76"/>
      <c r="E73" s="75"/>
      <c r="F73" s="440"/>
      <c r="G73" s="440"/>
      <c r="H73" s="75"/>
      <c r="I73" s="76"/>
      <c r="J73" s="440"/>
      <c r="K73" s="440"/>
      <c r="L73" s="440"/>
      <c r="M73" s="440" t="s">
        <v>30</v>
      </c>
      <c r="N73" s="440"/>
      <c r="O73" s="440"/>
      <c r="P73" s="439"/>
    </row>
    <row r="74" spans="1:16" x14ac:dyDescent="0.2">
      <c r="E74" s="74"/>
      <c r="H74" s="74"/>
    </row>
    <row r="75" spans="1:16" x14ac:dyDescent="0.2">
      <c r="C75" s="222"/>
      <c r="E75" s="191"/>
      <c r="H75" s="191"/>
    </row>
    <row r="76" spans="1:16" x14ac:dyDescent="0.2">
      <c r="E76" s="191"/>
      <c r="H76" s="191"/>
    </row>
    <row r="77" spans="1:16" x14ac:dyDescent="0.2">
      <c r="E77" s="191"/>
      <c r="H77" s="191"/>
    </row>
    <row r="78" spans="1:16" ht="15.75" x14ac:dyDescent="0.25">
      <c r="E78" s="438"/>
      <c r="H78" s="438"/>
    </row>
    <row r="79" spans="1:16" x14ac:dyDescent="0.2">
      <c r="E79" s="191"/>
      <c r="H79" s="191"/>
    </row>
    <row r="80" spans="1:16" x14ac:dyDescent="0.2">
      <c r="E80" s="191"/>
      <c r="H80" s="191"/>
    </row>
    <row r="81" spans="5:13" x14ac:dyDescent="0.2">
      <c r="E81" s="191"/>
      <c r="H81" s="191"/>
    </row>
    <row r="82" spans="5:13" x14ac:dyDescent="0.2">
      <c r="E82" s="191"/>
      <c r="H82" s="191"/>
    </row>
    <row r="83" spans="5:13" ht="15.75" x14ac:dyDescent="0.25">
      <c r="E83" s="437"/>
      <c r="H83" s="437"/>
    </row>
    <row r="84" spans="5:13" x14ac:dyDescent="0.2">
      <c r="E84" s="191"/>
      <c r="H84" s="191"/>
    </row>
    <row r="85" spans="5:13" x14ac:dyDescent="0.2">
      <c r="E85" s="191"/>
      <c r="H85" s="191"/>
    </row>
    <row r="86" spans="5:13" x14ac:dyDescent="0.2">
      <c r="E86" s="73"/>
      <c r="H86" s="73"/>
    </row>
    <row r="87" spans="5:13" x14ac:dyDescent="0.2">
      <c r="E87" s="72"/>
      <c r="H87" s="72"/>
    </row>
    <row r="88" spans="5:13" x14ac:dyDescent="0.2">
      <c r="E88" s="191"/>
      <c r="H88" s="191"/>
    </row>
    <row r="89" spans="5:13" x14ac:dyDescent="0.2">
      <c r="E89" s="71"/>
      <c r="H89" s="71"/>
    </row>
    <row r="90" spans="5:13" x14ac:dyDescent="0.2">
      <c r="E90" s="191"/>
      <c r="H90" s="191"/>
    </row>
    <row r="91" spans="5:13" x14ac:dyDescent="0.2">
      <c r="E91" s="191"/>
      <c r="H91" s="191"/>
    </row>
    <row r="92" spans="5:13" x14ac:dyDescent="0.2">
      <c r="E92" s="191"/>
      <c r="H92" s="191"/>
    </row>
    <row r="93" spans="5:13" x14ac:dyDescent="0.2">
      <c r="E93" s="191"/>
      <c r="H93" s="191"/>
    </row>
    <row r="94" spans="5:13" x14ac:dyDescent="0.2">
      <c r="E94" s="191"/>
      <c r="H94" s="191"/>
    </row>
    <row r="95" spans="5:13" x14ac:dyDescent="0.2">
      <c r="E95" s="70"/>
      <c r="H95" s="70"/>
    </row>
    <row r="96" spans="5:13" ht="15.75" x14ac:dyDescent="0.25">
      <c r="E96" s="436"/>
      <c r="H96" s="436"/>
      <c r="M96" s="69" t="s">
        <v>8</v>
      </c>
    </row>
    <row r="97" spans="5:14" x14ac:dyDescent="0.2">
      <c r="E97" s="191"/>
      <c r="H97" s="191"/>
    </row>
    <row r="98" spans="5:14" x14ac:dyDescent="0.2">
      <c r="E98" s="68"/>
      <c r="H98" s="68"/>
    </row>
    <row r="99" spans="5:14" x14ac:dyDescent="0.2">
      <c r="E99" s="67"/>
      <c r="H99" s="67"/>
    </row>
    <row r="101" spans="5:14" x14ac:dyDescent="0.2">
      <c r="N101" s="10694"/>
    </row>
    <row r="126" spans="4:4" x14ac:dyDescent="0.2">
      <c r="D126" s="10694"/>
    </row>
  </sheetData>
  <mergeCells count="1">
    <mergeCell ref="Q27:R27"/>
  </mergeCells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cols>
    <col min="1" max="16384" width="9.140625" style="238"/>
  </cols>
  <sheetData>
    <row r="1" spans="1:16" ht="12.75" customHeight="1" x14ac:dyDescent="0.2">
      <c r="A1" s="643"/>
      <c r="B1" s="240"/>
      <c r="C1" s="240"/>
      <c r="D1" s="642"/>
      <c r="E1" s="240"/>
      <c r="F1" s="240"/>
      <c r="G1" s="240"/>
      <c r="H1" s="240"/>
      <c r="I1" s="642"/>
      <c r="J1" s="240"/>
      <c r="K1" s="240"/>
      <c r="L1" s="240"/>
      <c r="M1" s="240"/>
      <c r="N1" s="240"/>
      <c r="O1" s="240"/>
      <c r="P1" s="239"/>
    </row>
    <row r="2" spans="1:16" ht="12.75" customHeight="1" x14ac:dyDescent="0.2">
      <c r="A2" s="10528" t="s">
        <v>0</v>
      </c>
      <c r="B2" s="10552"/>
      <c r="C2" s="10552"/>
      <c r="D2" s="10552"/>
      <c r="E2" s="10552"/>
      <c r="F2" s="10552"/>
      <c r="G2" s="10552"/>
      <c r="H2" s="10552"/>
      <c r="I2" s="10552"/>
      <c r="J2" s="10552"/>
      <c r="K2" s="10552"/>
      <c r="L2" s="10552"/>
      <c r="M2" s="10552"/>
      <c r="N2" s="10552"/>
      <c r="O2" s="10552"/>
      <c r="P2" s="435"/>
    </row>
    <row r="3" spans="1:16" ht="12.75" customHeight="1" x14ac:dyDescent="0.2">
      <c r="A3" s="236"/>
      <c r="B3" s="641"/>
      <c r="C3" s="641"/>
      <c r="D3" s="641"/>
      <c r="E3" s="641"/>
      <c r="F3" s="641"/>
      <c r="G3" s="641"/>
      <c r="H3" s="641"/>
      <c r="I3" s="641"/>
      <c r="J3" s="641"/>
      <c r="K3" s="641"/>
      <c r="L3" s="641"/>
      <c r="M3" s="641"/>
      <c r="N3" s="641"/>
      <c r="O3" s="641"/>
      <c r="P3" s="640"/>
    </row>
    <row r="4" spans="1:16" ht="12.75" customHeight="1" x14ac:dyDescent="0.2">
      <c r="A4" s="235" t="s">
        <v>138</v>
      </c>
      <c r="B4" s="639"/>
      <c r="C4" s="639"/>
      <c r="D4" s="639"/>
      <c r="E4" s="639"/>
      <c r="F4" s="639"/>
      <c r="G4" s="639"/>
      <c r="H4" s="639"/>
      <c r="I4" s="639"/>
      <c r="J4" s="638"/>
      <c r="K4" s="637"/>
      <c r="L4" s="637"/>
      <c r="M4" s="637"/>
      <c r="N4" s="637"/>
      <c r="O4" s="637"/>
      <c r="P4" s="640"/>
    </row>
    <row r="5" spans="1:16" ht="12.75" customHeight="1" x14ac:dyDescent="0.2">
      <c r="A5" s="234"/>
      <c r="B5" s="637"/>
      <c r="C5" s="637"/>
      <c r="D5" s="636"/>
      <c r="E5" s="637"/>
      <c r="F5" s="637"/>
      <c r="G5" s="637"/>
      <c r="H5" s="637"/>
      <c r="I5" s="636"/>
      <c r="J5" s="637"/>
      <c r="K5" s="637"/>
      <c r="L5" s="637"/>
      <c r="M5" s="637"/>
      <c r="N5" s="637"/>
      <c r="O5" s="637"/>
      <c r="P5" s="640"/>
    </row>
    <row r="6" spans="1:16" ht="12.75" customHeight="1" x14ac:dyDescent="0.2">
      <c r="A6" s="234" t="s">
        <v>2</v>
      </c>
      <c r="B6" s="637"/>
      <c r="C6" s="637"/>
      <c r="D6" s="636"/>
      <c r="E6" s="637"/>
      <c r="F6" s="637"/>
      <c r="G6" s="637"/>
      <c r="H6" s="637"/>
      <c r="I6" s="636"/>
      <c r="J6" s="637"/>
      <c r="K6" s="637"/>
      <c r="L6" s="637"/>
      <c r="M6" s="637"/>
      <c r="N6" s="637"/>
      <c r="O6" s="637"/>
      <c r="P6" s="640"/>
    </row>
    <row r="7" spans="1:16" ht="12.75" customHeight="1" x14ac:dyDescent="0.2">
      <c r="A7" s="234" t="s">
        <v>3</v>
      </c>
      <c r="B7" s="637"/>
      <c r="C7" s="637"/>
      <c r="D7" s="636"/>
      <c r="E7" s="637"/>
      <c r="F7" s="637"/>
      <c r="G7" s="637"/>
      <c r="H7" s="637"/>
      <c r="I7" s="636"/>
      <c r="J7" s="637"/>
      <c r="K7" s="637"/>
      <c r="L7" s="637"/>
      <c r="M7" s="637"/>
      <c r="N7" s="637"/>
      <c r="O7" s="637"/>
      <c r="P7" s="640"/>
    </row>
    <row r="8" spans="1:16" ht="12.75" customHeight="1" x14ac:dyDescent="0.2">
      <c r="A8" s="234" t="s">
        <v>4</v>
      </c>
      <c r="B8" s="637"/>
      <c r="C8" s="637"/>
      <c r="D8" s="636"/>
      <c r="E8" s="637"/>
      <c r="F8" s="637"/>
      <c r="G8" s="637"/>
      <c r="H8" s="637"/>
      <c r="I8" s="636"/>
      <c r="J8" s="637"/>
      <c r="K8" s="637"/>
      <c r="L8" s="637"/>
      <c r="M8" s="637"/>
      <c r="N8" s="637"/>
      <c r="O8" s="637"/>
      <c r="P8" s="640"/>
    </row>
    <row r="9" spans="1:16" ht="12.75" customHeight="1" x14ac:dyDescent="0.2">
      <c r="A9" s="10551" t="s">
        <v>5</v>
      </c>
      <c r="B9" s="66"/>
      <c r="C9" s="66"/>
      <c r="D9" s="434"/>
      <c r="E9" s="66"/>
      <c r="F9" s="66"/>
      <c r="G9" s="66"/>
      <c r="H9" s="66"/>
      <c r="I9" s="434"/>
      <c r="J9" s="66"/>
      <c r="K9" s="66"/>
      <c r="L9" s="66"/>
      <c r="M9" s="66"/>
      <c r="N9" s="66"/>
      <c r="O9" s="66"/>
      <c r="P9" s="65"/>
    </row>
    <row r="10" spans="1:16" ht="12.75" customHeight="1" x14ac:dyDescent="0.2">
      <c r="A10" s="234" t="s">
        <v>6</v>
      </c>
      <c r="B10" s="637"/>
      <c r="C10" s="637"/>
      <c r="D10" s="636"/>
      <c r="E10" s="637"/>
      <c r="F10" s="637"/>
      <c r="G10" s="637"/>
      <c r="H10" s="637"/>
      <c r="I10" s="636"/>
      <c r="J10" s="637"/>
      <c r="K10" s="637"/>
      <c r="L10" s="637"/>
      <c r="M10" s="637"/>
      <c r="N10" s="637"/>
      <c r="O10" s="637"/>
      <c r="P10" s="640"/>
    </row>
    <row r="11" spans="1:16" ht="12.75" customHeight="1" x14ac:dyDescent="0.2">
      <c r="A11" s="234"/>
      <c r="B11" s="637"/>
      <c r="C11" s="637"/>
      <c r="D11" s="636"/>
      <c r="E11" s="637"/>
      <c r="F11" s="637"/>
      <c r="G11" s="633"/>
      <c r="H11" s="637"/>
      <c r="I11" s="636"/>
      <c r="J11" s="637"/>
      <c r="K11" s="637"/>
      <c r="L11" s="637"/>
      <c r="M11" s="637"/>
      <c r="N11" s="637"/>
      <c r="O11" s="637"/>
      <c r="P11" s="640"/>
    </row>
    <row r="12" spans="1:16" ht="12.75" customHeight="1" x14ac:dyDescent="0.2">
      <c r="A12" s="10551" t="s">
        <v>139</v>
      </c>
      <c r="B12" s="433"/>
      <c r="C12" s="433"/>
      <c r="D12" s="432"/>
      <c r="E12" s="433" t="s">
        <v>8</v>
      </c>
      <c r="F12" s="433"/>
      <c r="G12" s="433"/>
      <c r="H12" s="433"/>
      <c r="I12" s="432"/>
      <c r="J12" s="433"/>
      <c r="K12" s="433"/>
      <c r="L12" s="433"/>
      <c r="M12" s="433"/>
      <c r="N12" s="9765" t="s">
        <v>140</v>
      </c>
      <c r="O12" s="433"/>
      <c r="P12" s="64"/>
    </row>
    <row r="13" spans="1:16" ht="12.75" customHeight="1" x14ac:dyDescent="0.2">
      <c r="A13" s="234"/>
      <c r="B13" s="637"/>
      <c r="C13" s="637"/>
      <c r="D13" s="636"/>
      <c r="E13" s="637"/>
      <c r="F13" s="637"/>
      <c r="G13" s="637"/>
      <c r="H13" s="637"/>
      <c r="I13" s="636"/>
      <c r="J13" s="637"/>
      <c r="K13" s="637"/>
      <c r="L13" s="637"/>
      <c r="M13" s="637"/>
      <c r="N13" s="637"/>
      <c r="O13" s="637"/>
      <c r="P13" s="640"/>
    </row>
    <row r="14" spans="1:16" ht="12.75" customHeight="1" x14ac:dyDescent="0.2">
      <c r="A14" s="10551" t="s">
        <v>10</v>
      </c>
      <c r="B14" s="63"/>
      <c r="C14" s="63"/>
      <c r="D14" s="431"/>
      <c r="E14" s="63"/>
      <c r="F14" s="63"/>
      <c r="G14" s="63"/>
      <c r="H14" s="63"/>
      <c r="I14" s="431"/>
      <c r="J14" s="63"/>
      <c r="K14" s="63"/>
      <c r="L14" s="63"/>
      <c r="M14" s="63"/>
      <c r="N14" s="430"/>
      <c r="O14" s="429"/>
      <c r="P14" s="62"/>
    </row>
    <row r="15" spans="1:16" ht="12.75" customHeight="1" x14ac:dyDescent="0.2">
      <c r="A15" s="228"/>
      <c r="B15" s="637"/>
      <c r="C15" s="637"/>
      <c r="D15" s="636"/>
      <c r="E15" s="637"/>
      <c r="F15" s="637"/>
      <c r="G15" s="637"/>
      <c r="H15" s="637"/>
      <c r="I15" s="636"/>
      <c r="J15" s="637"/>
      <c r="K15" s="637"/>
      <c r="L15" s="637"/>
      <c r="M15" s="637"/>
      <c r="N15" s="630" t="s">
        <v>11</v>
      </c>
      <c r="O15" s="227" t="s">
        <v>12</v>
      </c>
      <c r="P15" s="640"/>
    </row>
    <row r="16" spans="1:16" ht="12.75" customHeight="1" x14ac:dyDescent="0.2">
      <c r="A16" s="428" t="s">
        <v>13</v>
      </c>
      <c r="B16" s="427"/>
      <c r="C16" s="427"/>
      <c r="D16" s="426"/>
      <c r="E16" s="427"/>
      <c r="F16" s="427"/>
      <c r="G16" s="427"/>
      <c r="H16" s="427"/>
      <c r="I16" s="426"/>
      <c r="J16" s="427"/>
      <c r="K16" s="427"/>
      <c r="L16" s="427"/>
      <c r="M16" s="427"/>
      <c r="N16" s="61"/>
      <c r="O16" s="425"/>
      <c r="P16" s="425"/>
    </row>
    <row r="17" spans="1:47" ht="12.75" customHeight="1" x14ac:dyDescent="0.2">
      <c r="A17" s="424" t="s">
        <v>14</v>
      </c>
      <c r="B17" s="423"/>
      <c r="C17" s="423"/>
      <c r="D17" s="60"/>
      <c r="E17" s="423"/>
      <c r="F17" s="423"/>
      <c r="G17" s="423"/>
      <c r="H17" s="423"/>
      <c r="I17" s="60"/>
      <c r="J17" s="423"/>
      <c r="K17" s="423"/>
      <c r="L17" s="423"/>
      <c r="M17" s="423"/>
      <c r="N17" s="7557" t="s">
        <v>15</v>
      </c>
      <c r="O17" s="7558" t="s">
        <v>16</v>
      </c>
      <c r="P17" s="422"/>
    </row>
    <row r="18" spans="1:47" ht="12.75" customHeight="1" x14ac:dyDescent="0.2">
      <c r="A18" s="59"/>
      <c r="B18" s="58"/>
      <c r="C18" s="58"/>
      <c r="D18" s="57"/>
      <c r="E18" s="58"/>
      <c r="F18" s="58"/>
      <c r="G18" s="58"/>
      <c r="H18" s="58"/>
      <c r="I18" s="57"/>
      <c r="J18" s="58"/>
      <c r="K18" s="58"/>
      <c r="L18" s="58"/>
      <c r="M18" s="58"/>
      <c r="N18" s="7557"/>
      <c r="O18" s="7558"/>
      <c r="P18" s="421" t="s">
        <v>8</v>
      </c>
    </row>
    <row r="19" spans="1:47" ht="12.75" customHeight="1" x14ac:dyDescent="0.2">
      <c r="A19" s="228"/>
      <c r="B19" s="637"/>
      <c r="C19" s="637"/>
      <c r="D19" s="636"/>
      <c r="E19" s="637"/>
      <c r="F19" s="637"/>
      <c r="G19" s="637"/>
      <c r="H19" s="637"/>
      <c r="I19" s="636"/>
      <c r="J19" s="637"/>
      <c r="K19" s="222"/>
      <c r="L19" s="637" t="s">
        <v>17</v>
      </c>
      <c r="M19" s="637"/>
      <c r="N19" s="624"/>
      <c r="O19" s="221"/>
      <c r="P19" s="640"/>
      <c r="AU19" s="10673"/>
    </row>
    <row r="20" spans="1:47" ht="12.75" customHeight="1" x14ac:dyDescent="0.2">
      <c r="A20" s="56"/>
      <c r="B20" s="420"/>
      <c r="C20" s="420"/>
      <c r="D20" s="55"/>
      <c r="E20" s="420"/>
      <c r="F20" s="420"/>
      <c r="G20" s="420"/>
      <c r="H20" s="420"/>
      <c r="I20" s="55"/>
      <c r="J20" s="420"/>
      <c r="K20" s="420"/>
      <c r="L20" s="420"/>
      <c r="M20" s="420"/>
      <c r="N20" s="419"/>
      <c r="O20" s="418"/>
      <c r="P20" s="417"/>
    </row>
    <row r="21" spans="1:47" ht="12.75" customHeight="1" x14ac:dyDescent="0.2">
      <c r="A21" s="234"/>
      <c r="B21" s="637"/>
      <c r="C21" s="641"/>
      <c r="D21" s="641"/>
      <c r="E21" s="637"/>
      <c r="F21" s="637"/>
      <c r="G21" s="637"/>
      <c r="H21" s="637" t="s">
        <v>8</v>
      </c>
      <c r="I21" s="636"/>
      <c r="J21" s="637"/>
      <c r="K21" s="637"/>
      <c r="L21" s="637"/>
      <c r="M21" s="637"/>
      <c r="N21" s="622"/>
      <c r="O21" s="621"/>
      <c r="P21" s="640"/>
    </row>
    <row r="22" spans="1:47" ht="12.75" customHeight="1" x14ac:dyDescent="0.2">
      <c r="A22" s="228"/>
      <c r="B22" s="637"/>
      <c r="C22" s="637"/>
      <c r="D22" s="636"/>
      <c r="E22" s="637"/>
      <c r="F22" s="637"/>
      <c r="G22" s="637"/>
      <c r="H22" s="637"/>
      <c r="I22" s="636"/>
      <c r="J22" s="637"/>
      <c r="K22" s="637"/>
      <c r="L22" s="637"/>
      <c r="M22" s="637"/>
      <c r="N22" s="637"/>
      <c r="O22" s="637"/>
      <c r="P22" s="640"/>
    </row>
    <row r="23" spans="1:47" ht="12.75" customHeight="1" x14ac:dyDescent="0.2">
      <c r="A23" s="10551" t="s">
        <v>18</v>
      </c>
      <c r="B23" s="416"/>
      <c r="C23" s="416"/>
      <c r="D23" s="54"/>
      <c r="E23" s="9766" t="s">
        <v>19</v>
      </c>
      <c r="F23" s="9766"/>
      <c r="G23" s="9766"/>
      <c r="H23" s="9766"/>
      <c r="I23" s="9766"/>
      <c r="J23" s="9766"/>
      <c r="K23" s="9766"/>
      <c r="L23" s="9766"/>
      <c r="M23" s="416"/>
      <c r="N23" s="416"/>
      <c r="O23" s="416"/>
      <c r="P23" s="415"/>
    </row>
    <row r="24" spans="1:47" ht="15.75" x14ac:dyDescent="0.25">
      <c r="A24" s="228"/>
      <c r="B24" s="637"/>
      <c r="C24" s="637"/>
      <c r="D24" s="636"/>
      <c r="E24" s="620" t="s">
        <v>20</v>
      </c>
      <c r="F24" s="620"/>
      <c r="G24" s="620"/>
      <c r="H24" s="620"/>
      <c r="I24" s="620"/>
      <c r="J24" s="620"/>
      <c r="K24" s="620"/>
      <c r="L24" s="620"/>
      <c r="M24" s="637"/>
      <c r="N24" s="637"/>
      <c r="O24" s="637"/>
      <c r="P24" s="640"/>
    </row>
    <row r="25" spans="1:47" ht="12.75" customHeight="1" x14ac:dyDescent="0.2">
      <c r="A25" s="619"/>
      <c r="B25" s="618" t="s">
        <v>21</v>
      </c>
      <c r="C25" s="617"/>
      <c r="D25" s="617"/>
      <c r="E25" s="617"/>
      <c r="F25" s="617"/>
      <c r="G25" s="617"/>
      <c r="H25" s="617"/>
      <c r="I25" s="617"/>
      <c r="J25" s="617"/>
      <c r="K25" s="617"/>
      <c r="L25" s="617"/>
      <c r="M25" s="617"/>
      <c r="N25" s="617"/>
      <c r="O25" s="637"/>
      <c r="P25" s="640"/>
    </row>
    <row r="26" spans="1:47" ht="12.75" customHeight="1" x14ac:dyDescent="0.2">
      <c r="A26" s="616" t="s">
        <v>22</v>
      </c>
      <c r="B26" s="615" t="s">
        <v>23</v>
      </c>
      <c r="C26" s="615"/>
      <c r="D26" s="616" t="s">
        <v>24</v>
      </c>
      <c r="E26" s="616" t="s">
        <v>25</v>
      </c>
      <c r="F26" s="616" t="s">
        <v>22</v>
      </c>
      <c r="G26" s="615" t="s">
        <v>23</v>
      </c>
      <c r="H26" s="615"/>
      <c r="I26" s="616" t="s">
        <v>24</v>
      </c>
      <c r="J26" s="616" t="s">
        <v>25</v>
      </c>
      <c r="K26" s="616" t="s">
        <v>22</v>
      </c>
      <c r="L26" s="615" t="s">
        <v>23</v>
      </c>
      <c r="M26" s="615"/>
      <c r="N26" s="218" t="s">
        <v>24</v>
      </c>
      <c r="O26" s="616" t="s">
        <v>25</v>
      </c>
      <c r="P26" s="640"/>
    </row>
    <row r="27" spans="1:47" ht="12.75" customHeight="1" x14ac:dyDescent="0.2">
      <c r="A27" s="616"/>
      <c r="B27" s="615" t="s">
        <v>26</v>
      </c>
      <c r="C27" s="615" t="s">
        <v>2</v>
      </c>
      <c r="D27" s="616"/>
      <c r="E27" s="616"/>
      <c r="F27" s="616"/>
      <c r="G27" s="615" t="s">
        <v>26</v>
      </c>
      <c r="H27" s="615" t="s">
        <v>2</v>
      </c>
      <c r="I27" s="616"/>
      <c r="J27" s="616"/>
      <c r="K27" s="616"/>
      <c r="L27" s="615" t="s">
        <v>26</v>
      </c>
      <c r="M27" s="615" t="s">
        <v>2</v>
      </c>
      <c r="N27" s="614"/>
      <c r="O27" s="616"/>
      <c r="P27" s="640"/>
      <c r="Q27" s="35" t="s">
        <v>166</v>
      </c>
      <c r="R27" s="34"/>
      <c r="S27" s="238" t="s">
        <v>167</v>
      </c>
    </row>
    <row r="28" spans="1:47" ht="12.75" customHeight="1" x14ac:dyDescent="0.2">
      <c r="A28" s="10691">
        <v>1</v>
      </c>
      <c r="B28" s="9764">
        <v>0</v>
      </c>
      <c r="C28" s="10692">
        <v>0.15</v>
      </c>
      <c r="D28" s="10694">
        <v>16000</v>
      </c>
      <c r="E28" s="414">
        <f t="shared" ref="E28:E59" si="0">D28*(100-2.62)/100</f>
        <v>15580.8</v>
      </c>
      <c r="F28" s="10695">
        <v>33</v>
      </c>
      <c r="G28" s="10696">
        <v>8</v>
      </c>
      <c r="H28" s="10696">
        <v>8.15</v>
      </c>
      <c r="I28" s="10694">
        <v>16000</v>
      </c>
      <c r="J28" s="414">
        <f t="shared" ref="J28:J59" si="1">I28*(100-2.62)/100</f>
        <v>15580.8</v>
      </c>
      <c r="K28" s="10695">
        <v>65</v>
      </c>
      <c r="L28" s="10696">
        <v>16</v>
      </c>
      <c r="M28" s="10696">
        <v>16.149999999999999</v>
      </c>
      <c r="N28" s="10694">
        <v>16000</v>
      </c>
      <c r="O28" s="414">
        <f t="shared" ref="O28:O59" si="2">N28*(100-2.62)/100</f>
        <v>15580.8</v>
      </c>
      <c r="P28" s="53"/>
      <c r="Q28" s="9764">
        <v>0</v>
      </c>
      <c r="R28" s="10692">
        <v>0.15</v>
      </c>
      <c r="S28" s="11">
        <f>AVERAGE(D28:D31)</f>
        <v>16000</v>
      </c>
    </row>
    <row r="29" spans="1:47" ht="12.75" customHeight="1" x14ac:dyDescent="0.2">
      <c r="A29" s="10670">
        <v>2</v>
      </c>
      <c r="B29" s="10670">
        <v>0.15</v>
      </c>
      <c r="C29" s="214">
        <v>0.3</v>
      </c>
      <c r="D29" s="10673">
        <v>16000</v>
      </c>
      <c r="E29" s="215">
        <f t="shared" si="0"/>
        <v>15580.8</v>
      </c>
      <c r="F29" s="10675">
        <v>34</v>
      </c>
      <c r="G29" s="10671">
        <v>8.15</v>
      </c>
      <c r="H29" s="10671">
        <v>8.3000000000000007</v>
      </c>
      <c r="I29" s="10673">
        <v>16000</v>
      </c>
      <c r="J29" s="215">
        <f t="shared" si="1"/>
        <v>15580.8</v>
      </c>
      <c r="K29" s="10675">
        <v>66</v>
      </c>
      <c r="L29" s="10671">
        <v>16.149999999999999</v>
      </c>
      <c r="M29" s="10671">
        <v>16.3</v>
      </c>
      <c r="N29" s="10673">
        <v>16000</v>
      </c>
      <c r="O29" s="215">
        <f t="shared" si="2"/>
        <v>15580.8</v>
      </c>
      <c r="P29" s="640"/>
      <c r="Q29" s="10696">
        <v>1</v>
      </c>
      <c r="R29" s="10692">
        <v>1.1499999999999999</v>
      </c>
      <c r="S29" s="11">
        <f>AVERAGE(D32:D35)</f>
        <v>16000</v>
      </c>
    </row>
    <row r="30" spans="1:47" ht="12.75" customHeight="1" x14ac:dyDescent="0.2">
      <c r="A30" s="10691">
        <v>3</v>
      </c>
      <c r="B30" s="10630">
        <v>0.3</v>
      </c>
      <c r="C30" s="10692">
        <v>0.45</v>
      </c>
      <c r="D30" s="10694">
        <v>16000</v>
      </c>
      <c r="E30" s="413">
        <f t="shared" si="0"/>
        <v>15580.8</v>
      </c>
      <c r="F30" s="10695">
        <v>35</v>
      </c>
      <c r="G30" s="10696">
        <v>8.3000000000000007</v>
      </c>
      <c r="H30" s="10696">
        <v>8.4499999999999993</v>
      </c>
      <c r="I30" s="10694">
        <v>16000</v>
      </c>
      <c r="J30" s="413">
        <f t="shared" si="1"/>
        <v>15580.8</v>
      </c>
      <c r="K30" s="10695">
        <v>67</v>
      </c>
      <c r="L30" s="10696">
        <v>16.3</v>
      </c>
      <c r="M30" s="10696">
        <v>16.45</v>
      </c>
      <c r="N30" s="10694">
        <v>16000</v>
      </c>
      <c r="O30" s="413">
        <f t="shared" si="2"/>
        <v>15580.8</v>
      </c>
      <c r="P30" s="52"/>
      <c r="Q30" s="10630">
        <v>2</v>
      </c>
      <c r="R30" s="10692">
        <v>2.15</v>
      </c>
      <c r="S30" s="11">
        <f>AVERAGE(D36:D39)</f>
        <v>16000</v>
      </c>
      <c r="V30" s="51"/>
    </row>
    <row r="31" spans="1:47" ht="12.75" customHeight="1" x14ac:dyDescent="0.2">
      <c r="A31" s="10670">
        <v>4</v>
      </c>
      <c r="B31" s="10670">
        <v>0.45</v>
      </c>
      <c r="C31" s="10671">
        <v>1</v>
      </c>
      <c r="D31" s="10673">
        <v>16000</v>
      </c>
      <c r="E31" s="215">
        <f t="shared" si="0"/>
        <v>15580.8</v>
      </c>
      <c r="F31" s="10675">
        <v>36</v>
      </c>
      <c r="G31" s="10671">
        <v>8.4499999999999993</v>
      </c>
      <c r="H31" s="10671">
        <v>9</v>
      </c>
      <c r="I31" s="10673">
        <v>16000</v>
      </c>
      <c r="J31" s="215">
        <f t="shared" si="1"/>
        <v>15580.8</v>
      </c>
      <c r="K31" s="10675">
        <v>68</v>
      </c>
      <c r="L31" s="10671">
        <v>16.45</v>
      </c>
      <c r="M31" s="10671">
        <v>17</v>
      </c>
      <c r="N31" s="10673">
        <v>16000</v>
      </c>
      <c r="O31" s="215">
        <f t="shared" si="2"/>
        <v>15580.8</v>
      </c>
      <c r="P31" s="640"/>
      <c r="Q31" s="10630">
        <v>3</v>
      </c>
      <c r="R31" s="10631">
        <v>3.15</v>
      </c>
      <c r="S31" s="11">
        <f>AVERAGE(D40:D43)</f>
        <v>16000</v>
      </c>
    </row>
    <row r="32" spans="1:47" ht="12.75" customHeight="1" x14ac:dyDescent="0.2">
      <c r="A32" s="10691">
        <v>5</v>
      </c>
      <c r="B32" s="10696">
        <v>1</v>
      </c>
      <c r="C32" s="10692">
        <v>1.1499999999999999</v>
      </c>
      <c r="D32" s="10694">
        <v>16000</v>
      </c>
      <c r="E32" s="50">
        <f t="shared" si="0"/>
        <v>15580.8</v>
      </c>
      <c r="F32" s="10695">
        <v>37</v>
      </c>
      <c r="G32" s="10696">
        <v>9</v>
      </c>
      <c r="H32" s="10696">
        <v>9.15</v>
      </c>
      <c r="I32" s="10694">
        <v>16000</v>
      </c>
      <c r="J32" s="50">
        <f t="shared" si="1"/>
        <v>15580.8</v>
      </c>
      <c r="K32" s="10695">
        <v>69</v>
      </c>
      <c r="L32" s="10696">
        <v>17</v>
      </c>
      <c r="M32" s="10696">
        <v>17.149999999999999</v>
      </c>
      <c r="N32" s="10694">
        <v>16000</v>
      </c>
      <c r="O32" s="50">
        <f t="shared" si="2"/>
        <v>15580.8</v>
      </c>
      <c r="P32" s="412"/>
      <c r="Q32" s="10630">
        <v>4</v>
      </c>
      <c r="R32" s="10631">
        <v>4.1500000000000004</v>
      </c>
      <c r="S32" s="11">
        <f>AVERAGE(D44:D47)</f>
        <v>16000</v>
      </c>
      <c r="AQ32" s="10694"/>
    </row>
    <row r="33" spans="1:19" ht="12.75" customHeight="1" x14ac:dyDescent="0.2">
      <c r="A33" s="10691">
        <v>6</v>
      </c>
      <c r="B33" s="10692">
        <v>1.1499999999999999</v>
      </c>
      <c r="C33" s="10696">
        <v>1.3</v>
      </c>
      <c r="D33" s="10694">
        <v>16000</v>
      </c>
      <c r="E33" s="49">
        <f t="shared" si="0"/>
        <v>15580.8</v>
      </c>
      <c r="F33" s="10695">
        <v>38</v>
      </c>
      <c r="G33" s="10696">
        <v>9.15</v>
      </c>
      <c r="H33" s="10696">
        <v>9.3000000000000007</v>
      </c>
      <c r="I33" s="10694">
        <v>16000</v>
      </c>
      <c r="J33" s="49">
        <f t="shared" si="1"/>
        <v>15580.8</v>
      </c>
      <c r="K33" s="10695">
        <v>70</v>
      </c>
      <c r="L33" s="10696">
        <v>17.149999999999999</v>
      </c>
      <c r="M33" s="10696">
        <v>17.3</v>
      </c>
      <c r="N33" s="10694">
        <v>16000</v>
      </c>
      <c r="O33" s="49">
        <f t="shared" si="2"/>
        <v>15580.8</v>
      </c>
      <c r="P33" s="411"/>
      <c r="Q33" s="10696">
        <v>5</v>
      </c>
      <c r="R33" s="10631">
        <v>5.15</v>
      </c>
      <c r="S33" s="11">
        <f>AVERAGE(D48:D51)</f>
        <v>16000</v>
      </c>
    </row>
    <row r="34" spans="1:19" x14ac:dyDescent="0.2">
      <c r="A34" s="10691">
        <v>7</v>
      </c>
      <c r="B34" s="10630">
        <v>1.3</v>
      </c>
      <c r="C34" s="10692">
        <v>1.45</v>
      </c>
      <c r="D34" s="10694">
        <v>16000</v>
      </c>
      <c r="E34" s="48">
        <f t="shared" si="0"/>
        <v>15580.8</v>
      </c>
      <c r="F34" s="10695">
        <v>39</v>
      </c>
      <c r="G34" s="10696">
        <v>9.3000000000000007</v>
      </c>
      <c r="H34" s="10696">
        <v>9.4499999999999993</v>
      </c>
      <c r="I34" s="10694">
        <v>16000</v>
      </c>
      <c r="J34" s="48">
        <f t="shared" si="1"/>
        <v>15580.8</v>
      </c>
      <c r="K34" s="10695">
        <v>71</v>
      </c>
      <c r="L34" s="10696">
        <v>17.3</v>
      </c>
      <c r="M34" s="10696">
        <v>17.45</v>
      </c>
      <c r="N34" s="10694">
        <v>16000</v>
      </c>
      <c r="O34" s="48">
        <f t="shared" si="2"/>
        <v>15580.8</v>
      </c>
      <c r="P34" s="410"/>
      <c r="Q34" s="10696">
        <v>6</v>
      </c>
      <c r="R34" s="10631">
        <v>6.15</v>
      </c>
      <c r="S34" s="11">
        <f>AVERAGE(D52:D55)</f>
        <v>16000</v>
      </c>
    </row>
    <row r="35" spans="1:19" x14ac:dyDescent="0.2">
      <c r="A35" s="10670">
        <v>8</v>
      </c>
      <c r="B35" s="10670">
        <v>1.45</v>
      </c>
      <c r="C35" s="10671">
        <v>2</v>
      </c>
      <c r="D35" s="10673">
        <v>16000</v>
      </c>
      <c r="E35" s="215">
        <f t="shared" si="0"/>
        <v>15580.8</v>
      </c>
      <c r="F35" s="10675">
        <v>40</v>
      </c>
      <c r="G35" s="10671">
        <v>9.4499999999999993</v>
      </c>
      <c r="H35" s="10671">
        <v>10</v>
      </c>
      <c r="I35" s="10673">
        <v>16000</v>
      </c>
      <c r="J35" s="215">
        <f t="shared" si="1"/>
        <v>15580.8</v>
      </c>
      <c r="K35" s="10675">
        <v>72</v>
      </c>
      <c r="L35" s="10676">
        <v>17.45</v>
      </c>
      <c r="M35" s="10671">
        <v>18</v>
      </c>
      <c r="N35" s="10673">
        <v>16000</v>
      </c>
      <c r="O35" s="215">
        <f t="shared" si="2"/>
        <v>15580.8</v>
      </c>
      <c r="P35" s="640"/>
      <c r="Q35" s="10696">
        <v>7</v>
      </c>
      <c r="R35" s="10631">
        <v>7.15</v>
      </c>
      <c r="S35" s="11">
        <f>AVERAGE(D56:D59)</f>
        <v>16000</v>
      </c>
    </row>
    <row r="36" spans="1:19" x14ac:dyDescent="0.2">
      <c r="A36" s="10691">
        <v>9</v>
      </c>
      <c r="B36" s="10630">
        <v>2</v>
      </c>
      <c r="C36" s="10692">
        <v>2.15</v>
      </c>
      <c r="D36" s="10694">
        <v>16000</v>
      </c>
      <c r="E36" s="409">
        <f t="shared" si="0"/>
        <v>15580.8</v>
      </c>
      <c r="F36" s="10695">
        <v>41</v>
      </c>
      <c r="G36" s="10696">
        <v>10</v>
      </c>
      <c r="H36" s="10693">
        <v>10.15</v>
      </c>
      <c r="I36" s="10694">
        <v>16000</v>
      </c>
      <c r="J36" s="409">
        <f t="shared" si="1"/>
        <v>15580.8</v>
      </c>
      <c r="K36" s="10695">
        <v>73</v>
      </c>
      <c r="L36" s="10693">
        <v>18</v>
      </c>
      <c r="M36" s="10696">
        <v>18.149999999999999</v>
      </c>
      <c r="N36" s="10694">
        <v>16000</v>
      </c>
      <c r="O36" s="409">
        <f t="shared" si="2"/>
        <v>15580.8</v>
      </c>
      <c r="P36" s="47"/>
      <c r="Q36" s="10696">
        <v>8</v>
      </c>
      <c r="R36" s="10696">
        <v>8.15</v>
      </c>
      <c r="S36" s="11">
        <f>AVERAGE(I28:I31)</f>
        <v>16000</v>
      </c>
    </row>
    <row r="37" spans="1:19" x14ac:dyDescent="0.2">
      <c r="A37" s="10670">
        <v>10</v>
      </c>
      <c r="B37" s="10670">
        <v>2.15</v>
      </c>
      <c r="C37" s="10671">
        <v>2.2999999999999998</v>
      </c>
      <c r="D37" s="10673">
        <v>16000</v>
      </c>
      <c r="E37" s="215">
        <f t="shared" si="0"/>
        <v>15580.8</v>
      </c>
      <c r="F37" s="10675">
        <v>42</v>
      </c>
      <c r="G37" s="10671">
        <v>10.15</v>
      </c>
      <c r="H37" s="10676">
        <v>10.3</v>
      </c>
      <c r="I37" s="10673">
        <v>16000</v>
      </c>
      <c r="J37" s="215">
        <f t="shared" si="1"/>
        <v>15580.8</v>
      </c>
      <c r="K37" s="10675">
        <v>74</v>
      </c>
      <c r="L37" s="10676">
        <v>18.149999999999999</v>
      </c>
      <c r="M37" s="10671">
        <v>18.3</v>
      </c>
      <c r="N37" s="10673">
        <v>16000</v>
      </c>
      <c r="O37" s="215">
        <f t="shared" si="2"/>
        <v>15580.8</v>
      </c>
      <c r="P37" s="640"/>
      <c r="Q37" s="10696">
        <v>9</v>
      </c>
      <c r="R37" s="10696">
        <v>9.15</v>
      </c>
      <c r="S37" s="11">
        <f>AVERAGE(I32:I35)</f>
        <v>16000</v>
      </c>
    </row>
    <row r="38" spans="1:19" x14ac:dyDescent="0.2">
      <c r="A38" s="10670">
        <v>11</v>
      </c>
      <c r="B38" s="214">
        <v>2.2999999999999998</v>
      </c>
      <c r="C38" s="216">
        <v>2.4500000000000002</v>
      </c>
      <c r="D38" s="10673">
        <v>16000</v>
      </c>
      <c r="E38" s="215">
        <f t="shared" si="0"/>
        <v>15580.8</v>
      </c>
      <c r="F38" s="10675">
        <v>43</v>
      </c>
      <c r="G38" s="10671">
        <v>10.3</v>
      </c>
      <c r="H38" s="10676">
        <v>10.45</v>
      </c>
      <c r="I38" s="10673">
        <v>16000</v>
      </c>
      <c r="J38" s="215">
        <f t="shared" si="1"/>
        <v>15580.8</v>
      </c>
      <c r="K38" s="10675">
        <v>75</v>
      </c>
      <c r="L38" s="10676">
        <v>18.3</v>
      </c>
      <c r="M38" s="10671">
        <v>18.45</v>
      </c>
      <c r="N38" s="10673">
        <v>16000</v>
      </c>
      <c r="O38" s="215">
        <f t="shared" si="2"/>
        <v>15580.8</v>
      </c>
      <c r="P38" s="640"/>
      <c r="Q38" s="10696">
        <v>10</v>
      </c>
      <c r="R38" s="10693">
        <v>10.15</v>
      </c>
      <c r="S38" s="11">
        <f>AVERAGE(I36:I39)</f>
        <v>16000</v>
      </c>
    </row>
    <row r="39" spans="1:19" x14ac:dyDescent="0.2">
      <c r="A39" s="10670">
        <v>12</v>
      </c>
      <c r="B39" s="10670">
        <v>2.4500000000000002</v>
      </c>
      <c r="C39" s="10671">
        <v>3</v>
      </c>
      <c r="D39" s="10673">
        <v>16000</v>
      </c>
      <c r="E39" s="215">
        <f t="shared" si="0"/>
        <v>15580.8</v>
      </c>
      <c r="F39" s="10675">
        <v>44</v>
      </c>
      <c r="G39" s="10671">
        <v>10.45</v>
      </c>
      <c r="H39" s="10676">
        <v>11</v>
      </c>
      <c r="I39" s="10673">
        <v>16000</v>
      </c>
      <c r="J39" s="215">
        <f t="shared" si="1"/>
        <v>15580.8</v>
      </c>
      <c r="K39" s="10675">
        <v>76</v>
      </c>
      <c r="L39" s="10676">
        <v>18.45</v>
      </c>
      <c r="M39" s="10671">
        <v>19</v>
      </c>
      <c r="N39" s="10673">
        <v>16000</v>
      </c>
      <c r="O39" s="215">
        <f t="shared" si="2"/>
        <v>15580.8</v>
      </c>
      <c r="P39" s="640"/>
      <c r="Q39" s="10696">
        <v>11</v>
      </c>
      <c r="R39" s="10693">
        <v>11.15</v>
      </c>
      <c r="S39" s="11">
        <f>AVERAGE(I40:I43)</f>
        <v>16000</v>
      </c>
    </row>
    <row r="40" spans="1:19" x14ac:dyDescent="0.2">
      <c r="A40" s="10691">
        <v>13</v>
      </c>
      <c r="B40" s="10630">
        <v>3</v>
      </c>
      <c r="C40" s="10631">
        <v>3.15</v>
      </c>
      <c r="D40" s="10694">
        <v>16000</v>
      </c>
      <c r="E40" s="408">
        <f t="shared" si="0"/>
        <v>15580.8</v>
      </c>
      <c r="F40" s="10695">
        <v>45</v>
      </c>
      <c r="G40" s="10696">
        <v>11</v>
      </c>
      <c r="H40" s="10693">
        <v>11.15</v>
      </c>
      <c r="I40" s="10694">
        <v>16000</v>
      </c>
      <c r="J40" s="408">
        <f t="shared" si="1"/>
        <v>15580.8</v>
      </c>
      <c r="K40" s="10695">
        <v>77</v>
      </c>
      <c r="L40" s="10693">
        <v>19</v>
      </c>
      <c r="M40" s="10696">
        <v>19.149999999999999</v>
      </c>
      <c r="N40" s="10694">
        <v>16000</v>
      </c>
      <c r="O40" s="408">
        <f t="shared" si="2"/>
        <v>15580.8</v>
      </c>
      <c r="P40" s="407"/>
      <c r="Q40" s="10696">
        <v>12</v>
      </c>
      <c r="R40" s="10693">
        <v>12.15</v>
      </c>
      <c r="S40" s="11">
        <f>AVERAGE(I44:I47)</f>
        <v>16000</v>
      </c>
    </row>
    <row r="41" spans="1:19" x14ac:dyDescent="0.2">
      <c r="A41" s="10670">
        <v>14</v>
      </c>
      <c r="B41" s="10670">
        <v>3.15</v>
      </c>
      <c r="C41" s="10676">
        <v>3.3</v>
      </c>
      <c r="D41" s="10673">
        <v>16000</v>
      </c>
      <c r="E41" s="215">
        <f t="shared" si="0"/>
        <v>15580.8</v>
      </c>
      <c r="F41" s="10675">
        <v>46</v>
      </c>
      <c r="G41" s="10671">
        <v>11.15</v>
      </c>
      <c r="H41" s="10676">
        <v>11.3</v>
      </c>
      <c r="I41" s="10673">
        <v>16000</v>
      </c>
      <c r="J41" s="215">
        <f t="shared" si="1"/>
        <v>15580.8</v>
      </c>
      <c r="K41" s="10675">
        <v>78</v>
      </c>
      <c r="L41" s="10676">
        <v>19.149999999999999</v>
      </c>
      <c r="M41" s="10671">
        <v>19.3</v>
      </c>
      <c r="N41" s="10673">
        <v>16000</v>
      </c>
      <c r="O41" s="215">
        <f t="shared" si="2"/>
        <v>15580.8</v>
      </c>
      <c r="P41" s="640"/>
      <c r="Q41" s="10696">
        <v>13</v>
      </c>
      <c r="R41" s="10693">
        <v>13.15</v>
      </c>
      <c r="S41" s="11">
        <f>AVERAGE(I48:I51)</f>
        <v>16000</v>
      </c>
    </row>
    <row r="42" spans="1:19" x14ac:dyDescent="0.2">
      <c r="A42" s="10670">
        <v>15</v>
      </c>
      <c r="B42" s="214">
        <v>3.3</v>
      </c>
      <c r="C42" s="10672">
        <v>3.45</v>
      </c>
      <c r="D42" s="10673">
        <v>16000</v>
      </c>
      <c r="E42" s="215">
        <f t="shared" si="0"/>
        <v>15580.8</v>
      </c>
      <c r="F42" s="10675">
        <v>47</v>
      </c>
      <c r="G42" s="10671">
        <v>11.3</v>
      </c>
      <c r="H42" s="10676">
        <v>11.45</v>
      </c>
      <c r="I42" s="10673">
        <v>16000</v>
      </c>
      <c r="J42" s="215">
        <f t="shared" si="1"/>
        <v>15580.8</v>
      </c>
      <c r="K42" s="10675">
        <v>79</v>
      </c>
      <c r="L42" s="10676">
        <v>19.3</v>
      </c>
      <c r="M42" s="10671">
        <v>19.45</v>
      </c>
      <c r="N42" s="10673">
        <v>16000</v>
      </c>
      <c r="O42" s="215">
        <f t="shared" si="2"/>
        <v>15580.8</v>
      </c>
      <c r="P42" s="640"/>
      <c r="Q42" s="10696">
        <v>14</v>
      </c>
      <c r="R42" s="10693">
        <v>14.15</v>
      </c>
      <c r="S42" s="11">
        <f>AVERAGE(I52:I55)</f>
        <v>16000</v>
      </c>
    </row>
    <row r="43" spans="1:19" x14ac:dyDescent="0.2">
      <c r="A43" s="10670">
        <v>16</v>
      </c>
      <c r="B43" s="10670">
        <v>3.45</v>
      </c>
      <c r="C43" s="10676">
        <v>4</v>
      </c>
      <c r="D43" s="10673">
        <v>16000</v>
      </c>
      <c r="E43" s="215">
        <f t="shared" si="0"/>
        <v>15580.8</v>
      </c>
      <c r="F43" s="10675">
        <v>48</v>
      </c>
      <c r="G43" s="10671">
        <v>11.45</v>
      </c>
      <c r="H43" s="10676">
        <v>12</v>
      </c>
      <c r="I43" s="10673">
        <v>16000</v>
      </c>
      <c r="J43" s="215">
        <f t="shared" si="1"/>
        <v>15580.8</v>
      </c>
      <c r="K43" s="10675">
        <v>80</v>
      </c>
      <c r="L43" s="10676">
        <v>19.45</v>
      </c>
      <c r="M43" s="10676">
        <v>20</v>
      </c>
      <c r="N43" s="10673">
        <v>16000</v>
      </c>
      <c r="O43" s="215">
        <f t="shared" si="2"/>
        <v>15580.8</v>
      </c>
      <c r="P43" s="640"/>
      <c r="Q43" s="10696">
        <v>15</v>
      </c>
      <c r="R43" s="10696">
        <v>15.15</v>
      </c>
      <c r="S43" s="11">
        <f>AVERAGE(I56:I59)</f>
        <v>16000</v>
      </c>
    </row>
    <row r="44" spans="1:19" x14ac:dyDescent="0.2">
      <c r="A44" s="10691">
        <v>17</v>
      </c>
      <c r="B44" s="10630">
        <v>4</v>
      </c>
      <c r="C44" s="10631">
        <v>4.1500000000000004</v>
      </c>
      <c r="D44" s="10694">
        <v>16000</v>
      </c>
      <c r="E44" s="406">
        <f t="shared" si="0"/>
        <v>15580.8</v>
      </c>
      <c r="F44" s="10695">
        <v>49</v>
      </c>
      <c r="G44" s="10696">
        <v>12</v>
      </c>
      <c r="H44" s="10693">
        <v>12.15</v>
      </c>
      <c r="I44" s="10694">
        <v>16000</v>
      </c>
      <c r="J44" s="406">
        <f t="shared" si="1"/>
        <v>15580.8</v>
      </c>
      <c r="K44" s="10695">
        <v>81</v>
      </c>
      <c r="L44" s="10693">
        <v>20</v>
      </c>
      <c r="M44" s="10696">
        <v>20.149999999999999</v>
      </c>
      <c r="N44" s="10694">
        <v>16000</v>
      </c>
      <c r="O44" s="406">
        <f t="shared" si="2"/>
        <v>15580.8</v>
      </c>
      <c r="P44" s="405"/>
      <c r="Q44" s="10696">
        <v>16</v>
      </c>
      <c r="R44" s="10696">
        <v>16.149999999999999</v>
      </c>
      <c r="S44" s="11">
        <f>AVERAGE(N28:N31)</f>
        <v>16000</v>
      </c>
    </row>
    <row r="45" spans="1:19" x14ac:dyDescent="0.2">
      <c r="A45" s="10670">
        <v>18</v>
      </c>
      <c r="B45" s="10670">
        <v>4.1500000000000004</v>
      </c>
      <c r="C45" s="10676">
        <v>4.3</v>
      </c>
      <c r="D45" s="10673">
        <v>16000</v>
      </c>
      <c r="E45" s="215">
        <f t="shared" si="0"/>
        <v>15580.8</v>
      </c>
      <c r="F45" s="10675">
        <v>50</v>
      </c>
      <c r="G45" s="10671">
        <v>12.15</v>
      </c>
      <c r="H45" s="10676">
        <v>12.3</v>
      </c>
      <c r="I45" s="10673">
        <v>16000</v>
      </c>
      <c r="J45" s="215">
        <f t="shared" si="1"/>
        <v>15580.8</v>
      </c>
      <c r="K45" s="10675">
        <v>82</v>
      </c>
      <c r="L45" s="10676">
        <v>20.149999999999999</v>
      </c>
      <c r="M45" s="10671">
        <v>20.3</v>
      </c>
      <c r="N45" s="10673">
        <v>16000</v>
      </c>
      <c r="O45" s="215">
        <f t="shared" si="2"/>
        <v>15580.8</v>
      </c>
      <c r="P45" s="640"/>
      <c r="Q45" s="10696">
        <v>17</v>
      </c>
      <c r="R45" s="10696">
        <v>17.149999999999999</v>
      </c>
      <c r="S45" s="11">
        <f>AVERAGE(N32:N35)</f>
        <v>16000</v>
      </c>
    </row>
    <row r="46" spans="1:19" x14ac:dyDescent="0.2">
      <c r="A46" s="10670">
        <v>19</v>
      </c>
      <c r="B46" s="214">
        <v>4.3</v>
      </c>
      <c r="C46" s="10672">
        <v>4.45</v>
      </c>
      <c r="D46" s="10673">
        <v>16000</v>
      </c>
      <c r="E46" s="215">
        <f t="shared" si="0"/>
        <v>15580.8</v>
      </c>
      <c r="F46" s="10675">
        <v>51</v>
      </c>
      <c r="G46" s="10671">
        <v>12.3</v>
      </c>
      <c r="H46" s="10676">
        <v>12.45</v>
      </c>
      <c r="I46" s="10673">
        <v>16000</v>
      </c>
      <c r="J46" s="215">
        <f t="shared" si="1"/>
        <v>15580.8</v>
      </c>
      <c r="K46" s="10675">
        <v>83</v>
      </c>
      <c r="L46" s="10676">
        <v>20.3</v>
      </c>
      <c r="M46" s="10671">
        <v>20.45</v>
      </c>
      <c r="N46" s="10673">
        <v>16000</v>
      </c>
      <c r="O46" s="215">
        <f t="shared" si="2"/>
        <v>15580.8</v>
      </c>
      <c r="P46" s="640"/>
      <c r="Q46" s="10693">
        <v>18</v>
      </c>
      <c r="R46" s="10696">
        <v>18.149999999999999</v>
      </c>
      <c r="S46" s="11">
        <f>AVERAGE(N36:N39)</f>
        <v>16000</v>
      </c>
    </row>
    <row r="47" spans="1:19" x14ac:dyDescent="0.2">
      <c r="A47" s="10670">
        <v>20</v>
      </c>
      <c r="B47" s="10670">
        <v>4.45</v>
      </c>
      <c r="C47" s="10676">
        <v>5</v>
      </c>
      <c r="D47" s="10673">
        <v>16000</v>
      </c>
      <c r="E47" s="215">
        <f t="shared" si="0"/>
        <v>15580.8</v>
      </c>
      <c r="F47" s="10675">
        <v>52</v>
      </c>
      <c r="G47" s="10671">
        <v>12.45</v>
      </c>
      <c r="H47" s="10676">
        <v>13</v>
      </c>
      <c r="I47" s="10673">
        <v>16000</v>
      </c>
      <c r="J47" s="215">
        <f t="shared" si="1"/>
        <v>15580.8</v>
      </c>
      <c r="K47" s="10675">
        <v>84</v>
      </c>
      <c r="L47" s="10676">
        <v>20.45</v>
      </c>
      <c r="M47" s="10671">
        <v>21</v>
      </c>
      <c r="N47" s="10673">
        <v>16000</v>
      </c>
      <c r="O47" s="215">
        <f t="shared" si="2"/>
        <v>15580.8</v>
      </c>
      <c r="P47" s="640"/>
      <c r="Q47" s="10693">
        <v>19</v>
      </c>
      <c r="R47" s="10696">
        <v>19.149999999999999</v>
      </c>
      <c r="S47" s="11">
        <f>AVERAGE(N40:N43)</f>
        <v>16000</v>
      </c>
    </row>
    <row r="48" spans="1:19" x14ac:dyDescent="0.2">
      <c r="A48" s="10691">
        <v>21</v>
      </c>
      <c r="B48" s="10696">
        <v>5</v>
      </c>
      <c r="C48" s="10631">
        <v>5.15</v>
      </c>
      <c r="D48" s="10694">
        <v>16000</v>
      </c>
      <c r="E48" s="404">
        <f t="shared" si="0"/>
        <v>15580.8</v>
      </c>
      <c r="F48" s="10695">
        <v>53</v>
      </c>
      <c r="G48" s="10696">
        <v>13</v>
      </c>
      <c r="H48" s="10693">
        <v>13.15</v>
      </c>
      <c r="I48" s="10694">
        <v>16000</v>
      </c>
      <c r="J48" s="404">
        <f t="shared" si="1"/>
        <v>15580.8</v>
      </c>
      <c r="K48" s="10695">
        <v>85</v>
      </c>
      <c r="L48" s="10693">
        <v>21</v>
      </c>
      <c r="M48" s="10696">
        <v>21.15</v>
      </c>
      <c r="N48" s="10694">
        <v>16000</v>
      </c>
      <c r="O48" s="404">
        <f t="shared" si="2"/>
        <v>15580.8</v>
      </c>
      <c r="P48" s="403"/>
      <c r="Q48" s="10693">
        <v>20</v>
      </c>
      <c r="R48" s="10696">
        <v>20.149999999999999</v>
      </c>
      <c r="S48" s="11">
        <f>AVERAGE(N44:N47)</f>
        <v>16000</v>
      </c>
    </row>
    <row r="49" spans="1:19" x14ac:dyDescent="0.2">
      <c r="A49" s="10691">
        <v>22</v>
      </c>
      <c r="B49" s="10692">
        <v>5.15</v>
      </c>
      <c r="C49" s="10693">
        <v>5.3</v>
      </c>
      <c r="D49" s="10694">
        <v>16000</v>
      </c>
      <c r="E49" s="46">
        <f t="shared" si="0"/>
        <v>15580.8</v>
      </c>
      <c r="F49" s="10695">
        <v>54</v>
      </c>
      <c r="G49" s="10696">
        <v>13.15</v>
      </c>
      <c r="H49" s="10693">
        <v>13.3</v>
      </c>
      <c r="I49" s="10694">
        <v>16000</v>
      </c>
      <c r="J49" s="46">
        <f t="shared" si="1"/>
        <v>15580.8</v>
      </c>
      <c r="K49" s="10695">
        <v>86</v>
      </c>
      <c r="L49" s="10693">
        <v>21.15</v>
      </c>
      <c r="M49" s="10696">
        <v>21.3</v>
      </c>
      <c r="N49" s="10694">
        <v>16000</v>
      </c>
      <c r="O49" s="46">
        <f t="shared" si="2"/>
        <v>15580.8</v>
      </c>
      <c r="P49" s="402"/>
      <c r="Q49" s="10693">
        <v>21</v>
      </c>
      <c r="R49" s="10696">
        <v>21.15</v>
      </c>
      <c r="S49" s="11">
        <f>AVERAGE(N48:N51)</f>
        <v>16000</v>
      </c>
    </row>
    <row r="50" spans="1:19" x14ac:dyDescent="0.2">
      <c r="A50" s="10670">
        <v>23</v>
      </c>
      <c r="B50" s="10671">
        <v>5.3</v>
      </c>
      <c r="C50" s="10672">
        <v>5.45</v>
      </c>
      <c r="D50" s="10673">
        <v>16000</v>
      </c>
      <c r="E50" s="215">
        <f t="shared" si="0"/>
        <v>15580.8</v>
      </c>
      <c r="F50" s="10675">
        <v>55</v>
      </c>
      <c r="G50" s="10671">
        <v>13.3</v>
      </c>
      <c r="H50" s="10676">
        <v>13.45</v>
      </c>
      <c r="I50" s="10673">
        <v>16000</v>
      </c>
      <c r="J50" s="215">
        <f t="shared" si="1"/>
        <v>15580.8</v>
      </c>
      <c r="K50" s="10675">
        <v>87</v>
      </c>
      <c r="L50" s="10676">
        <v>21.3</v>
      </c>
      <c r="M50" s="10671">
        <v>21.45</v>
      </c>
      <c r="N50" s="10673">
        <v>16000</v>
      </c>
      <c r="O50" s="215">
        <f t="shared" si="2"/>
        <v>15580.8</v>
      </c>
      <c r="P50" s="640"/>
      <c r="Q50" s="10693">
        <v>22</v>
      </c>
      <c r="R50" s="10696">
        <v>22.15</v>
      </c>
      <c r="S50" s="11">
        <f>AVERAGE(N52:N55)</f>
        <v>16000</v>
      </c>
    </row>
    <row r="51" spans="1:19" x14ac:dyDescent="0.2">
      <c r="A51" s="10670">
        <v>24</v>
      </c>
      <c r="B51" s="216">
        <v>5.45</v>
      </c>
      <c r="C51" s="10676">
        <v>6</v>
      </c>
      <c r="D51" s="10673">
        <v>16000</v>
      </c>
      <c r="E51" s="215">
        <f t="shared" si="0"/>
        <v>15580.8</v>
      </c>
      <c r="F51" s="10675">
        <v>56</v>
      </c>
      <c r="G51" s="10671">
        <v>13.45</v>
      </c>
      <c r="H51" s="10676">
        <v>14</v>
      </c>
      <c r="I51" s="10673">
        <v>16000</v>
      </c>
      <c r="J51" s="215">
        <f t="shared" si="1"/>
        <v>15580.8</v>
      </c>
      <c r="K51" s="10675">
        <v>88</v>
      </c>
      <c r="L51" s="10676">
        <v>21.45</v>
      </c>
      <c r="M51" s="10671">
        <v>22</v>
      </c>
      <c r="N51" s="10673">
        <v>16000</v>
      </c>
      <c r="O51" s="215">
        <f t="shared" si="2"/>
        <v>15580.8</v>
      </c>
      <c r="P51" s="640"/>
      <c r="Q51" s="10693">
        <v>23</v>
      </c>
      <c r="R51" s="10696">
        <v>23.15</v>
      </c>
      <c r="S51" s="11">
        <f>AVERAGE(N56:N59)</f>
        <v>16000</v>
      </c>
    </row>
    <row r="52" spans="1:19" x14ac:dyDescent="0.2">
      <c r="A52" s="10691">
        <v>25</v>
      </c>
      <c r="B52" s="10696">
        <v>6</v>
      </c>
      <c r="C52" s="10631">
        <v>6.15</v>
      </c>
      <c r="D52" s="10694">
        <v>16000</v>
      </c>
      <c r="E52" s="45">
        <f t="shared" si="0"/>
        <v>15580.8</v>
      </c>
      <c r="F52" s="10695">
        <v>57</v>
      </c>
      <c r="G52" s="10696">
        <v>14</v>
      </c>
      <c r="H52" s="10693">
        <v>14.15</v>
      </c>
      <c r="I52" s="10694">
        <v>16000</v>
      </c>
      <c r="J52" s="45">
        <f t="shared" si="1"/>
        <v>15580.8</v>
      </c>
      <c r="K52" s="10695">
        <v>89</v>
      </c>
      <c r="L52" s="10693">
        <v>22</v>
      </c>
      <c r="M52" s="10696">
        <v>22.15</v>
      </c>
      <c r="N52" s="10694">
        <v>16000</v>
      </c>
      <c r="O52" s="45">
        <f t="shared" si="2"/>
        <v>15580.8</v>
      </c>
      <c r="P52" s="44"/>
      <c r="Q52" s="238" t="s">
        <v>168</v>
      </c>
      <c r="S52" s="11">
        <f>AVERAGE(S28:S51)</f>
        <v>16000</v>
      </c>
    </row>
    <row r="53" spans="1:19" x14ac:dyDescent="0.2">
      <c r="A53" s="10670">
        <v>26</v>
      </c>
      <c r="B53" s="216">
        <v>6.15</v>
      </c>
      <c r="C53" s="10676">
        <v>6.3</v>
      </c>
      <c r="D53" s="10673">
        <v>16000</v>
      </c>
      <c r="E53" s="215">
        <f t="shared" si="0"/>
        <v>15580.8</v>
      </c>
      <c r="F53" s="10675">
        <v>58</v>
      </c>
      <c r="G53" s="10671">
        <v>14.15</v>
      </c>
      <c r="H53" s="10676">
        <v>14.3</v>
      </c>
      <c r="I53" s="10673">
        <v>16000</v>
      </c>
      <c r="J53" s="215">
        <f t="shared" si="1"/>
        <v>15580.8</v>
      </c>
      <c r="K53" s="10675">
        <v>90</v>
      </c>
      <c r="L53" s="10676">
        <v>22.15</v>
      </c>
      <c r="M53" s="10671">
        <v>22.3</v>
      </c>
      <c r="N53" s="10673">
        <v>16000</v>
      </c>
      <c r="O53" s="215">
        <f t="shared" si="2"/>
        <v>15580.8</v>
      </c>
      <c r="P53" s="640"/>
    </row>
    <row r="54" spans="1:19" x14ac:dyDescent="0.2">
      <c r="A54" s="10691">
        <v>27</v>
      </c>
      <c r="B54" s="10696">
        <v>6.3</v>
      </c>
      <c r="C54" s="10631">
        <v>6.45</v>
      </c>
      <c r="D54" s="10694">
        <v>16000</v>
      </c>
      <c r="E54" s="43">
        <f t="shared" si="0"/>
        <v>15580.8</v>
      </c>
      <c r="F54" s="10695">
        <v>59</v>
      </c>
      <c r="G54" s="10696">
        <v>14.3</v>
      </c>
      <c r="H54" s="10693">
        <v>14.45</v>
      </c>
      <c r="I54" s="10694">
        <v>16000</v>
      </c>
      <c r="J54" s="43">
        <f t="shared" si="1"/>
        <v>15580.8</v>
      </c>
      <c r="K54" s="10695">
        <v>91</v>
      </c>
      <c r="L54" s="10693">
        <v>22.3</v>
      </c>
      <c r="M54" s="10696">
        <v>22.45</v>
      </c>
      <c r="N54" s="10694">
        <v>16000</v>
      </c>
      <c r="O54" s="43">
        <f t="shared" si="2"/>
        <v>15580.8</v>
      </c>
      <c r="P54" s="42"/>
    </row>
    <row r="55" spans="1:19" x14ac:dyDescent="0.2">
      <c r="A55" s="10670">
        <v>28</v>
      </c>
      <c r="B55" s="216">
        <v>6.45</v>
      </c>
      <c r="C55" s="10676">
        <v>7</v>
      </c>
      <c r="D55" s="10673">
        <v>16000</v>
      </c>
      <c r="E55" s="215">
        <f t="shared" si="0"/>
        <v>15580.8</v>
      </c>
      <c r="F55" s="10675">
        <v>60</v>
      </c>
      <c r="G55" s="10671">
        <v>14.45</v>
      </c>
      <c r="H55" s="10671">
        <v>15</v>
      </c>
      <c r="I55" s="10673">
        <v>16000</v>
      </c>
      <c r="J55" s="215">
        <f t="shared" si="1"/>
        <v>15580.8</v>
      </c>
      <c r="K55" s="10675">
        <v>92</v>
      </c>
      <c r="L55" s="10676">
        <v>22.45</v>
      </c>
      <c r="M55" s="10671">
        <v>23</v>
      </c>
      <c r="N55" s="10673">
        <v>16000</v>
      </c>
      <c r="O55" s="215">
        <f t="shared" si="2"/>
        <v>15580.8</v>
      </c>
      <c r="P55" s="640"/>
    </row>
    <row r="56" spans="1:19" x14ac:dyDescent="0.2">
      <c r="A56" s="10691">
        <v>29</v>
      </c>
      <c r="B56" s="10696">
        <v>7</v>
      </c>
      <c r="C56" s="10631">
        <v>7.15</v>
      </c>
      <c r="D56" s="10694">
        <v>16000</v>
      </c>
      <c r="E56" s="401">
        <f t="shared" si="0"/>
        <v>15580.8</v>
      </c>
      <c r="F56" s="10695">
        <v>61</v>
      </c>
      <c r="G56" s="10696">
        <v>15</v>
      </c>
      <c r="H56" s="10696">
        <v>15.15</v>
      </c>
      <c r="I56" s="10694">
        <v>16000</v>
      </c>
      <c r="J56" s="401">
        <f t="shared" si="1"/>
        <v>15580.8</v>
      </c>
      <c r="K56" s="10695">
        <v>93</v>
      </c>
      <c r="L56" s="10693">
        <v>23</v>
      </c>
      <c r="M56" s="10696">
        <v>23.15</v>
      </c>
      <c r="N56" s="10694">
        <v>16000</v>
      </c>
      <c r="O56" s="401">
        <f t="shared" si="2"/>
        <v>15580.8</v>
      </c>
      <c r="P56" s="41"/>
    </row>
    <row r="57" spans="1:19" x14ac:dyDescent="0.2">
      <c r="A57" s="10691">
        <v>30</v>
      </c>
      <c r="B57" s="10692">
        <v>7.15</v>
      </c>
      <c r="C57" s="10693">
        <v>7.3</v>
      </c>
      <c r="D57" s="10694">
        <v>16000</v>
      </c>
      <c r="E57" s="40">
        <f t="shared" si="0"/>
        <v>15580.8</v>
      </c>
      <c r="F57" s="10695">
        <v>62</v>
      </c>
      <c r="G57" s="10696">
        <v>15.15</v>
      </c>
      <c r="H57" s="10696">
        <v>15.3</v>
      </c>
      <c r="I57" s="10694">
        <v>16000</v>
      </c>
      <c r="J57" s="40">
        <f t="shared" si="1"/>
        <v>15580.8</v>
      </c>
      <c r="K57" s="10695">
        <v>94</v>
      </c>
      <c r="L57" s="10696">
        <v>23.15</v>
      </c>
      <c r="M57" s="10696">
        <v>23.3</v>
      </c>
      <c r="N57" s="10694">
        <v>16000</v>
      </c>
      <c r="O57" s="40">
        <f t="shared" si="2"/>
        <v>15580.8</v>
      </c>
      <c r="P57" s="400"/>
    </row>
    <row r="58" spans="1:19" x14ac:dyDescent="0.2">
      <c r="A58" s="10691">
        <v>31</v>
      </c>
      <c r="B58" s="10696">
        <v>7.3</v>
      </c>
      <c r="C58" s="10631">
        <v>7.45</v>
      </c>
      <c r="D58" s="10694">
        <v>16000</v>
      </c>
      <c r="E58" s="399">
        <f t="shared" si="0"/>
        <v>15580.8</v>
      </c>
      <c r="F58" s="10695">
        <v>63</v>
      </c>
      <c r="G58" s="10696">
        <v>15.3</v>
      </c>
      <c r="H58" s="10696">
        <v>15.45</v>
      </c>
      <c r="I58" s="10694">
        <v>16000</v>
      </c>
      <c r="J58" s="399">
        <f t="shared" si="1"/>
        <v>15580.8</v>
      </c>
      <c r="K58" s="10695">
        <v>95</v>
      </c>
      <c r="L58" s="10696">
        <v>23.3</v>
      </c>
      <c r="M58" s="10696">
        <v>23.45</v>
      </c>
      <c r="N58" s="10694">
        <v>16000</v>
      </c>
      <c r="O58" s="399">
        <f t="shared" si="2"/>
        <v>15580.8</v>
      </c>
      <c r="P58" s="398"/>
    </row>
    <row r="59" spans="1:19" x14ac:dyDescent="0.2">
      <c r="A59" s="10670">
        <v>32</v>
      </c>
      <c r="B59" s="216">
        <v>7.45</v>
      </c>
      <c r="C59" s="10676">
        <v>8</v>
      </c>
      <c r="D59" s="10673">
        <v>16000</v>
      </c>
      <c r="E59" s="215">
        <f t="shared" si="0"/>
        <v>15580.8</v>
      </c>
      <c r="F59" s="10675">
        <v>64</v>
      </c>
      <c r="G59" s="10671">
        <v>15.45</v>
      </c>
      <c r="H59" s="10671">
        <v>16</v>
      </c>
      <c r="I59" s="10673">
        <v>16000</v>
      </c>
      <c r="J59" s="215">
        <f t="shared" si="1"/>
        <v>15580.8</v>
      </c>
      <c r="K59" s="10675">
        <v>96</v>
      </c>
      <c r="L59" s="10671">
        <v>23.45</v>
      </c>
      <c r="M59" s="10671">
        <v>24</v>
      </c>
      <c r="N59" s="10673">
        <v>16000</v>
      </c>
      <c r="O59" s="215">
        <f t="shared" si="2"/>
        <v>15580.8</v>
      </c>
      <c r="P59" s="640"/>
    </row>
    <row r="60" spans="1:19" x14ac:dyDescent="0.2">
      <c r="A60" s="10551" t="s">
        <v>27</v>
      </c>
      <c r="B60" s="397"/>
      <c r="C60" s="397"/>
      <c r="D60" s="396">
        <f>SUM(D28:D59)</f>
        <v>512000</v>
      </c>
      <c r="E60" s="39">
        <f>SUM(E28:E59)</f>
        <v>498585.59999999974</v>
      </c>
      <c r="F60" s="397"/>
      <c r="G60" s="397"/>
      <c r="H60" s="397"/>
      <c r="I60" s="396">
        <f>SUM(I28:I59)</f>
        <v>512000</v>
      </c>
      <c r="J60" s="39">
        <f>SUM(J28:J59)</f>
        <v>498585.59999999974</v>
      </c>
      <c r="K60" s="397"/>
      <c r="L60" s="397"/>
      <c r="M60" s="397"/>
      <c r="N60" s="397">
        <f>SUM(N28:N59)</f>
        <v>512000</v>
      </c>
      <c r="O60" s="39">
        <f>SUM(O28:O59)</f>
        <v>498585.59999999974</v>
      </c>
      <c r="P60" s="395"/>
    </row>
    <row r="64" spans="1:19" x14ac:dyDescent="0.2">
      <c r="A64" s="238" t="s">
        <v>141</v>
      </c>
      <c r="B64" s="238">
        <f>SUM(D60,I60,N60)/(4000*1000)</f>
        <v>0.38400000000000001</v>
      </c>
      <c r="C64" s="238">
        <f>ROUNDDOWN(SUM(E60,J60,O60)/(4000*1000),4)</f>
        <v>0.37390000000000001</v>
      </c>
    </row>
    <row r="66" spans="1:16" x14ac:dyDescent="0.2">
      <c r="A66" s="38"/>
      <c r="B66" s="37"/>
      <c r="C66" s="37"/>
      <c r="D66" s="394"/>
      <c r="E66" s="37"/>
      <c r="F66" s="37"/>
      <c r="G66" s="37"/>
      <c r="H66" s="37"/>
      <c r="I66" s="394"/>
      <c r="J66" s="10700"/>
      <c r="K66" s="37"/>
      <c r="L66" s="37"/>
      <c r="M66" s="37"/>
      <c r="N66" s="37"/>
      <c r="O66" s="37"/>
      <c r="P66" s="393"/>
    </row>
    <row r="67" spans="1:16" x14ac:dyDescent="0.2">
      <c r="A67" s="10699" t="s">
        <v>28</v>
      </c>
      <c r="B67" s="36"/>
      <c r="C67" s="36"/>
      <c r="D67" s="392"/>
      <c r="E67" s="391"/>
      <c r="F67" s="36"/>
      <c r="G67" s="36"/>
      <c r="H67" s="391"/>
      <c r="I67" s="392"/>
      <c r="J67" s="10700"/>
      <c r="K67" s="36"/>
      <c r="L67" s="36"/>
      <c r="M67" s="36"/>
      <c r="N67" s="36"/>
      <c r="O67" s="36"/>
      <c r="P67" s="390"/>
    </row>
    <row r="68" spans="1:16" x14ac:dyDescent="0.2">
      <c r="A68" s="389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88"/>
      <c r="M68" s="388"/>
      <c r="N68" s="388"/>
      <c r="O68" s="388"/>
      <c r="P68" s="387"/>
    </row>
    <row r="69" spans="1:16" x14ac:dyDescent="0.2">
      <c r="A69" s="197"/>
      <c r="B69" s="637"/>
      <c r="C69" s="637"/>
      <c r="D69" s="636"/>
      <c r="E69" s="196"/>
      <c r="F69" s="637"/>
      <c r="G69" s="637"/>
      <c r="H69" s="196"/>
      <c r="I69" s="636"/>
      <c r="J69" s="195"/>
      <c r="K69" s="637"/>
      <c r="L69" s="637"/>
      <c r="M69" s="637"/>
      <c r="N69" s="637"/>
      <c r="O69" s="637"/>
      <c r="P69" s="640"/>
    </row>
    <row r="70" spans="1:16" x14ac:dyDescent="0.2">
      <c r="A70" s="228"/>
      <c r="B70" s="637"/>
      <c r="C70" s="637"/>
      <c r="D70" s="636"/>
      <c r="E70" s="196"/>
      <c r="F70" s="637"/>
      <c r="G70" s="637"/>
      <c r="H70" s="196"/>
      <c r="I70" s="636"/>
      <c r="J70" s="637"/>
      <c r="K70" s="637"/>
      <c r="L70" s="637"/>
      <c r="M70" s="637"/>
      <c r="N70" s="637"/>
      <c r="O70" s="637"/>
      <c r="P70" s="640"/>
    </row>
    <row r="71" spans="1:16" x14ac:dyDescent="0.2">
      <c r="A71" s="386"/>
      <c r="B71" s="34"/>
      <c r="C71" s="34"/>
      <c r="D71" s="33"/>
      <c r="E71" s="385"/>
      <c r="F71" s="34"/>
      <c r="G71" s="34"/>
      <c r="H71" s="385"/>
      <c r="I71" s="33"/>
      <c r="J71" s="34"/>
      <c r="K71" s="34"/>
      <c r="L71" s="34"/>
      <c r="M71" s="34"/>
      <c r="N71" s="34"/>
      <c r="O71" s="34"/>
      <c r="P71" s="32"/>
    </row>
    <row r="72" spans="1:16" x14ac:dyDescent="0.2">
      <c r="A72" s="228"/>
      <c r="B72" s="637"/>
      <c r="C72" s="637"/>
      <c r="D72" s="636"/>
      <c r="E72" s="196"/>
      <c r="F72" s="637"/>
      <c r="G72" s="637"/>
      <c r="H72" s="196"/>
      <c r="I72" s="636"/>
      <c r="J72" s="637"/>
      <c r="K72" s="637"/>
      <c r="L72" s="637"/>
      <c r="M72" s="637" t="s">
        <v>29</v>
      </c>
      <c r="N72" s="637"/>
      <c r="O72" s="637"/>
      <c r="P72" s="640"/>
    </row>
    <row r="73" spans="1:16" x14ac:dyDescent="0.2">
      <c r="A73" s="384"/>
      <c r="B73" s="383"/>
      <c r="C73" s="383"/>
      <c r="D73" s="31"/>
      <c r="E73" s="30"/>
      <c r="F73" s="383"/>
      <c r="G73" s="383"/>
      <c r="H73" s="30"/>
      <c r="I73" s="31"/>
      <c r="J73" s="383"/>
      <c r="K73" s="383"/>
      <c r="L73" s="383"/>
      <c r="M73" s="383" t="s">
        <v>30</v>
      </c>
      <c r="N73" s="383"/>
      <c r="O73" s="383"/>
      <c r="P73" s="29"/>
    </row>
    <row r="74" spans="1:16" x14ac:dyDescent="0.2">
      <c r="E74" s="28"/>
      <c r="H74" s="28"/>
    </row>
    <row r="75" spans="1:16" x14ac:dyDescent="0.2">
      <c r="C75" s="222"/>
      <c r="E75" s="191"/>
      <c r="H75" s="191"/>
    </row>
    <row r="76" spans="1:16" x14ac:dyDescent="0.2">
      <c r="E76" s="191"/>
      <c r="H76" s="191"/>
    </row>
    <row r="77" spans="1:16" x14ac:dyDescent="0.2">
      <c r="E77" s="191"/>
      <c r="H77" s="191"/>
    </row>
    <row r="78" spans="1:16" ht="15.75" x14ac:dyDescent="0.25">
      <c r="E78" s="382"/>
      <c r="H78" s="382"/>
    </row>
    <row r="79" spans="1:16" x14ac:dyDescent="0.2">
      <c r="E79" s="191"/>
      <c r="H79" s="191"/>
    </row>
    <row r="80" spans="1:16" x14ac:dyDescent="0.2">
      <c r="E80" s="191"/>
      <c r="H80" s="191"/>
    </row>
    <row r="81" spans="5:13" x14ac:dyDescent="0.2">
      <c r="E81" s="191"/>
      <c r="H81" s="191"/>
    </row>
    <row r="82" spans="5:13" x14ac:dyDescent="0.2">
      <c r="E82" s="191"/>
      <c r="H82" s="191"/>
    </row>
    <row r="83" spans="5:13" x14ac:dyDescent="0.2">
      <c r="E83" s="27"/>
      <c r="H83" s="27"/>
    </row>
    <row r="84" spans="5:13" x14ac:dyDescent="0.2">
      <c r="E84" s="191"/>
      <c r="H84" s="191"/>
    </row>
    <row r="85" spans="5:13" x14ac:dyDescent="0.2">
      <c r="E85" s="191"/>
      <c r="H85" s="191"/>
    </row>
    <row r="86" spans="5:13" x14ac:dyDescent="0.2">
      <c r="E86" s="26"/>
      <c r="H86" s="26"/>
    </row>
    <row r="87" spans="5:13" x14ac:dyDescent="0.2">
      <c r="E87" s="25"/>
      <c r="H87" s="25"/>
    </row>
    <row r="88" spans="5:13" x14ac:dyDescent="0.2">
      <c r="E88" s="191"/>
      <c r="H88" s="191"/>
    </row>
    <row r="89" spans="5:13" ht="15.75" x14ac:dyDescent="0.25">
      <c r="E89" s="381"/>
      <c r="H89" s="381"/>
    </row>
    <row r="90" spans="5:13" x14ac:dyDescent="0.2">
      <c r="E90" s="191"/>
      <c r="H90" s="191"/>
    </row>
    <row r="91" spans="5:13" x14ac:dyDescent="0.2">
      <c r="E91" s="191"/>
      <c r="H91" s="191"/>
    </row>
    <row r="92" spans="5:13" x14ac:dyDescent="0.2">
      <c r="E92" s="191"/>
      <c r="H92" s="191"/>
    </row>
    <row r="93" spans="5:13" x14ac:dyDescent="0.2">
      <c r="E93" s="191"/>
      <c r="H93" s="191"/>
    </row>
    <row r="94" spans="5:13" x14ac:dyDescent="0.2">
      <c r="E94" s="191"/>
      <c r="H94" s="191"/>
    </row>
    <row r="95" spans="5:13" x14ac:dyDescent="0.2">
      <c r="E95" s="24"/>
      <c r="H95" s="24"/>
    </row>
    <row r="96" spans="5:13" ht="15.75" x14ac:dyDescent="0.25">
      <c r="E96" s="380"/>
      <c r="H96" s="380"/>
      <c r="M96" s="23" t="s">
        <v>8</v>
      </c>
    </row>
    <row r="97" spans="5:14" x14ac:dyDescent="0.2">
      <c r="E97" s="191"/>
      <c r="H97" s="191"/>
    </row>
    <row r="98" spans="5:14" ht="15.75" x14ac:dyDescent="0.25">
      <c r="E98" s="379"/>
      <c r="H98" s="379"/>
    </row>
    <row r="99" spans="5:14" ht="15.75" x14ac:dyDescent="0.25">
      <c r="E99" s="378"/>
      <c r="H99" s="378"/>
    </row>
    <row r="101" spans="5:14" x14ac:dyDescent="0.2">
      <c r="N101" s="10694"/>
    </row>
    <row r="126" spans="4:4" x14ac:dyDescent="0.2">
      <c r="D126" s="10694"/>
    </row>
  </sheetData>
  <mergeCells count="1">
    <mergeCell ref="Q27:R27"/>
  </mergeCells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cols>
    <col min="1" max="16384" width="9.140625" style="238"/>
  </cols>
  <sheetData>
    <row r="1" spans="1:16" ht="12.75" customHeight="1" x14ac:dyDescent="0.2">
      <c r="A1" s="643"/>
      <c r="B1" s="240"/>
      <c r="C1" s="240"/>
      <c r="D1" s="642"/>
      <c r="E1" s="240"/>
      <c r="F1" s="240"/>
      <c r="G1" s="240"/>
      <c r="H1" s="240"/>
      <c r="I1" s="642"/>
      <c r="J1" s="240"/>
      <c r="K1" s="240"/>
      <c r="L1" s="240"/>
      <c r="M1" s="240"/>
      <c r="N1" s="240"/>
      <c r="O1" s="240"/>
      <c r="P1" s="239"/>
    </row>
    <row r="2" spans="1:16" ht="12.75" customHeight="1" x14ac:dyDescent="0.2">
      <c r="A2" s="10528" t="s">
        <v>0</v>
      </c>
      <c r="B2" s="10552"/>
      <c r="C2" s="10552"/>
      <c r="D2" s="10552"/>
      <c r="E2" s="10552"/>
      <c r="F2" s="10552"/>
      <c r="G2" s="10552"/>
      <c r="H2" s="10552"/>
      <c r="I2" s="10552"/>
      <c r="J2" s="10552"/>
      <c r="K2" s="10552"/>
      <c r="L2" s="10552"/>
      <c r="M2" s="10552"/>
      <c r="N2" s="10552"/>
      <c r="O2" s="10552"/>
      <c r="P2" s="22"/>
    </row>
    <row r="3" spans="1:16" ht="12.75" customHeight="1" x14ac:dyDescent="0.2">
      <c r="A3" s="236"/>
      <c r="B3" s="641"/>
      <c r="C3" s="641"/>
      <c r="D3" s="641"/>
      <c r="E3" s="641"/>
      <c r="F3" s="641"/>
      <c r="G3" s="641"/>
      <c r="H3" s="641"/>
      <c r="I3" s="641"/>
      <c r="J3" s="641"/>
      <c r="K3" s="641"/>
      <c r="L3" s="641"/>
      <c r="M3" s="641"/>
      <c r="N3" s="641"/>
      <c r="O3" s="641"/>
      <c r="P3" s="640"/>
    </row>
    <row r="4" spans="1:16" ht="12.75" customHeight="1" x14ac:dyDescent="0.2">
      <c r="A4" s="235" t="s">
        <v>142</v>
      </c>
      <c r="B4" s="639"/>
      <c r="C4" s="639"/>
      <c r="D4" s="639"/>
      <c r="E4" s="639"/>
      <c r="F4" s="639"/>
      <c r="G4" s="639"/>
      <c r="H4" s="639"/>
      <c r="I4" s="639"/>
      <c r="J4" s="638"/>
      <c r="K4" s="637"/>
      <c r="L4" s="637"/>
      <c r="M4" s="637"/>
      <c r="N4" s="637"/>
      <c r="O4" s="637"/>
      <c r="P4" s="640"/>
    </row>
    <row r="5" spans="1:16" ht="12.75" customHeight="1" x14ac:dyDescent="0.2">
      <c r="A5" s="234"/>
      <c r="B5" s="637"/>
      <c r="C5" s="637"/>
      <c r="D5" s="636"/>
      <c r="E5" s="637"/>
      <c r="F5" s="637"/>
      <c r="G5" s="637"/>
      <c r="H5" s="637"/>
      <c r="I5" s="636"/>
      <c r="J5" s="637"/>
      <c r="K5" s="637"/>
      <c r="L5" s="637"/>
      <c r="M5" s="637"/>
      <c r="N5" s="637"/>
      <c r="O5" s="637"/>
      <c r="P5" s="640"/>
    </row>
    <row r="6" spans="1:16" ht="12.75" customHeight="1" x14ac:dyDescent="0.2">
      <c r="A6" s="234" t="s">
        <v>2</v>
      </c>
      <c r="B6" s="637"/>
      <c r="C6" s="637"/>
      <c r="D6" s="636"/>
      <c r="E6" s="637"/>
      <c r="F6" s="637"/>
      <c r="G6" s="637"/>
      <c r="H6" s="637"/>
      <c r="I6" s="636"/>
      <c r="J6" s="637"/>
      <c r="K6" s="637"/>
      <c r="L6" s="637"/>
      <c r="M6" s="637"/>
      <c r="N6" s="637"/>
      <c r="O6" s="637"/>
      <c r="P6" s="640"/>
    </row>
    <row r="7" spans="1:16" ht="12.75" customHeight="1" x14ac:dyDescent="0.2">
      <c r="A7" s="234" t="s">
        <v>3</v>
      </c>
      <c r="B7" s="637"/>
      <c r="C7" s="637"/>
      <c r="D7" s="636"/>
      <c r="E7" s="637"/>
      <c r="F7" s="637"/>
      <c r="G7" s="637"/>
      <c r="H7" s="637"/>
      <c r="I7" s="636"/>
      <c r="J7" s="637"/>
      <c r="K7" s="637"/>
      <c r="L7" s="637"/>
      <c r="M7" s="637"/>
      <c r="N7" s="637"/>
      <c r="O7" s="637"/>
      <c r="P7" s="640"/>
    </row>
    <row r="8" spans="1:16" ht="12.75" customHeight="1" x14ac:dyDescent="0.2">
      <c r="A8" s="234" t="s">
        <v>4</v>
      </c>
      <c r="B8" s="637"/>
      <c r="C8" s="637"/>
      <c r="D8" s="636"/>
      <c r="E8" s="637"/>
      <c r="F8" s="637"/>
      <c r="G8" s="637"/>
      <c r="H8" s="637"/>
      <c r="I8" s="636"/>
      <c r="J8" s="637"/>
      <c r="K8" s="637"/>
      <c r="L8" s="637"/>
      <c r="M8" s="637"/>
      <c r="N8" s="637"/>
      <c r="O8" s="637"/>
      <c r="P8" s="640"/>
    </row>
    <row r="9" spans="1:16" ht="12.75" customHeight="1" x14ac:dyDescent="0.2">
      <c r="A9" s="10551" t="s">
        <v>5</v>
      </c>
      <c r="B9" s="21"/>
      <c r="C9" s="21"/>
      <c r="D9" s="377"/>
      <c r="E9" s="21"/>
      <c r="F9" s="21"/>
      <c r="G9" s="21"/>
      <c r="H9" s="21"/>
      <c r="I9" s="377"/>
      <c r="J9" s="21"/>
      <c r="K9" s="21"/>
      <c r="L9" s="21"/>
      <c r="M9" s="21"/>
      <c r="N9" s="21"/>
      <c r="O9" s="21"/>
      <c r="P9" s="376"/>
    </row>
    <row r="10" spans="1:16" ht="12.75" customHeight="1" x14ac:dyDescent="0.2">
      <c r="A10" s="234" t="s">
        <v>6</v>
      </c>
      <c r="B10" s="637"/>
      <c r="C10" s="637"/>
      <c r="D10" s="636"/>
      <c r="E10" s="637"/>
      <c r="F10" s="637"/>
      <c r="G10" s="637"/>
      <c r="H10" s="637"/>
      <c r="I10" s="636"/>
      <c r="J10" s="637"/>
      <c r="K10" s="637"/>
      <c r="L10" s="637"/>
      <c r="M10" s="637"/>
      <c r="N10" s="637"/>
      <c r="O10" s="637"/>
      <c r="P10" s="640"/>
    </row>
    <row r="11" spans="1:16" ht="12.75" customHeight="1" x14ac:dyDescent="0.2">
      <c r="A11" s="234"/>
      <c r="B11" s="637"/>
      <c r="C11" s="637"/>
      <c r="D11" s="636"/>
      <c r="E11" s="637"/>
      <c r="F11" s="637"/>
      <c r="G11" s="633"/>
      <c r="H11" s="637"/>
      <c r="I11" s="636"/>
      <c r="J11" s="637"/>
      <c r="K11" s="637"/>
      <c r="L11" s="637"/>
      <c r="M11" s="637"/>
      <c r="N11" s="637"/>
      <c r="O11" s="637"/>
      <c r="P11" s="640"/>
    </row>
    <row r="12" spans="1:16" ht="12.75" customHeight="1" x14ac:dyDescent="0.2">
      <c r="A12" s="10551" t="s">
        <v>143</v>
      </c>
      <c r="B12" s="375"/>
      <c r="C12" s="375"/>
      <c r="D12" s="20"/>
      <c r="E12" s="375" t="s">
        <v>8</v>
      </c>
      <c r="F12" s="375"/>
      <c r="G12" s="375"/>
      <c r="H12" s="375"/>
      <c r="I12" s="20"/>
      <c r="J12" s="375"/>
      <c r="K12" s="375"/>
      <c r="L12" s="375"/>
      <c r="M12" s="375"/>
      <c r="N12" s="9765" t="s">
        <v>144</v>
      </c>
      <c r="O12" s="375"/>
      <c r="P12" s="374"/>
    </row>
    <row r="13" spans="1:16" ht="12.75" customHeight="1" x14ac:dyDescent="0.2">
      <c r="A13" s="234"/>
      <c r="B13" s="637"/>
      <c r="C13" s="637"/>
      <c r="D13" s="636"/>
      <c r="E13" s="637"/>
      <c r="F13" s="637"/>
      <c r="G13" s="637"/>
      <c r="H13" s="637"/>
      <c r="I13" s="636"/>
      <c r="J13" s="637"/>
      <c r="K13" s="637"/>
      <c r="L13" s="637"/>
      <c r="M13" s="637"/>
      <c r="N13" s="637"/>
      <c r="O13" s="637"/>
      <c r="P13" s="640"/>
    </row>
    <row r="14" spans="1:16" ht="12.75" customHeight="1" x14ac:dyDescent="0.2">
      <c r="A14" s="10551" t="s">
        <v>10</v>
      </c>
      <c r="B14" s="373"/>
      <c r="C14" s="373"/>
      <c r="D14" s="372"/>
      <c r="E14" s="373"/>
      <c r="F14" s="373"/>
      <c r="G14" s="373"/>
      <c r="H14" s="373"/>
      <c r="I14" s="372"/>
      <c r="J14" s="373"/>
      <c r="K14" s="373"/>
      <c r="L14" s="373"/>
      <c r="M14" s="373"/>
      <c r="N14" s="19"/>
      <c r="O14" s="371"/>
      <c r="P14" s="370"/>
    </row>
    <row r="15" spans="1:16" ht="12.75" customHeight="1" x14ac:dyDescent="0.2">
      <c r="A15" s="228"/>
      <c r="B15" s="637"/>
      <c r="C15" s="637"/>
      <c r="D15" s="636"/>
      <c r="E15" s="637"/>
      <c r="F15" s="637"/>
      <c r="G15" s="637"/>
      <c r="H15" s="637"/>
      <c r="I15" s="636"/>
      <c r="J15" s="637"/>
      <c r="K15" s="637"/>
      <c r="L15" s="637"/>
      <c r="M15" s="637"/>
      <c r="N15" s="630" t="s">
        <v>11</v>
      </c>
      <c r="O15" s="227" t="s">
        <v>12</v>
      </c>
      <c r="P15" s="640"/>
    </row>
    <row r="16" spans="1:16" ht="12.75" customHeight="1" x14ac:dyDescent="0.25">
      <c r="A16" s="369" t="s">
        <v>13</v>
      </c>
      <c r="B16" s="18"/>
      <c r="C16" s="18"/>
      <c r="D16" s="368"/>
      <c r="E16" s="18"/>
      <c r="F16" s="18"/>
      <c r="G16" s="18"/>
      <c r="H16" s="18"/>
      <c r="I16" s="368"/>
      <c r="J16" s="18"/>
      <c r="K16" s="18"/>
      <c r="L16" s="18"/>
      <c r="M16" s="18"/>
      <c r="N16" s="17"/>
      <c r="O16" s="16"/>
      <c r="P16" s="16"/>
    </row>
    <row r="17" spans="1:47" ht="12.75" customHeight="1" x14ac:dyDescent="0.25">
      <c r="A17" s="15" t="s">
        <v>14</v>
      </c>
      <c r="B17" s="367"/>
      <c r="C17" s="367"/>
      <c r="D17" s="14"/>
      <c r="E17" s="367"/>
      <c r="F17" s="367"/>
      <c r="G17" s="367"/>
      <c r="H17" s="367"/>
      <c r="I17" s="14"/>
      <c r="J17" s="367"/>
      <c r="K17" s="367"/>
      <c r="L17" s="367"/>
      <c r="M17" s="367"/>
      <c r="N17" s="7557" t="s">
        <v>15</v>
      </c>
      <c r="O17" s="7558" t="s">
        <v>16</v>
      </c>
      <c r="P17" s="366"/>
    </row>
    <row r="18" spans="1:47" ht="12.75" customHeight="1" x14ac:dyDescent="0.25">
      <c r="A18" s="13"/>
      <c r="B18" s="365"/>
      <c r="C18" s="365"/>
      <c r="D18" s="364"/>
      <c r="E18" s="365"/>
      <c r="F18" s="365"/>
      <c r="G18" s="365"/>
      <c r="H18" s="365"/>
      <c r="I18" s="364"/>
      <c r="J18" s="365"/>
      <c r="K18" s="365"/>
      <c r="L18" s="365"/>
      <c r="M18" s="365"/>
      <c r="N18" s="7557"/>
      <c r="O18" s="7558"/>
      <c r="P18" s="363" t="s">
        <v>8</v>
      </c>
    </row>
    <row r="19" spans="1:47" ht="12.75" customHeight="1" x14ac:dyDescent="0.2">
      <c r="A19" s="228"/>
      <c r="B19" s="637"/>
      <c r="C19" s="637"/>
      <c r="D19" s="636"/>
      <c r="E19" s="637"/>
      <c r="F19" s="637"/>
      <c r="G19" s="637"/>
      <c r="H19" s="637"/>
      <c r="I19" s="636"/>
      <c r="J19" s="637"/>
      <c r="K19" s="222"/>
      <c r="L19" s="637" t="s">
        <v>17</v>
      </c>
      <c r="M19" s="637"/>
      <c r="N19" s="624"/>
      <c r="O19" s="221"/>
      <c r="P19" s="640"/>
      <c r="AU19" s="10673"/>
    </row>
    <row r="20" spans="1:47" ht="12.75" customHeight="1" x14ac:dyDescent="0.25">
      <c r="A20" s="362"/>
      <c r="B20" s="12"/>
      <c r="C20" s="12"/>
      <c r="D20" s="361"/>
      <c r="E20" s="12"/>
      <c r="F20" s="12"/>
      <c r="G20" s="12"/>
      <c r="H20" s="12"/>
      <c r="I20" s="361"/>
      <c r="J20" s="12"/>
      <c r="K20" s="12"/>
      <c r="L20" s="12"/>
      <c r="M20" s="12"/>
      <c r="N20" s="360"/>
      <c r="O20" s="11"/>
      <c r="P20" s="359"/>
    </row>
    <row r="21" spans="1:47" ht="12.75" customHeight="1" x14ac:dyDescent="0.2">
      <c r="A21" s="234"/>
      <c r="B21" s="637"/>
      <c r="C21" s="641"/>
      <c r="D21" s="641"/>
      <c r="E21" s="637"/>
      <c r="F21" s="637"/>
      <c r="G21" s="637"/>
      <c r="H21" s="637" t="s">
        <v>8</v>
      </c>
      <c r="I21" s="636"/>
      <c r="J21" s="637"/>
      <c r="K21" s="637"/>
      <c r="L21" s="637"/>
      <c r="M21" s="637"/>
      <c r="N21" s="622"/>
      <c r="O21" s="621"/>
      <c r="P21" s="640"/>
    </row>
    <row r="22" spans="1:47" ht="12.75" customHeight="1" x14ac:dyDescent="0.2">
      <c r="A22" s="228"/>
      <c r="B22" s="637"/>
      <c r="C22" s="637"/>
      <c r="D22" s="636"/>
      <c r="E22" s="637"/>
      <c r="F22" s="637"/>
      <c r="G22" s="637"/>
      <c r="H22" s="637"/>
      <c r="I22" s="636"/>
      <c r="J22" s="637"/>
      <c r="K22" s="637"/>
      <c r="L22" s="637"/>
      <c r="M22" s="637"/>
      <c r="N22" s="637"/>
      <c r="O22" s="637"/>
      <c r="P22" s="640"/>
    </row>
    <row r="23" spans="1:47" ht="12.75" customHeight="1" x14ac:dyDescent="0.2">
      <c r="A23" s="9767" t="s">
        <v>18</v>
      </c>
      <c r="B23" s="9768"/>
      <c r="C23" s="9768"/>
      <c r="D23" s="9769"/>
      <c r="E23" s="9770" t="s">
        <v>19</v>
      </c>
      <c r="F23" s="9770"/>
      <c r="G23" s="9770"/>
      <c r="H23" s="9770"/>
      <c r="I23" s="9770"/>
      <c r="J23" s="9770"/>
      <c r="K23" s="9770"/>
      <c r="L23" s="9770"/>
      <c r="M23" s="9768"/>
      <c r="N23" s="9768"/>
      <c r="O23" s="9768"/>
      <c r="P23" s="9771"/>
    </row>
    <row r="24" spans="1:47" ht="15.75" x14ac:dyDescent="0.25">
      <c r="A24" s="228"/>
      <c r="B24" s="637"/>
      <c r="C24" s="637"/>
      <c r="D24" s="636"/>
      <c r="E24" s="620" t="s">
        <v>20</v>
      </c>
      <c r="F24" s="620"/>
      <c r="G24" s="620"/>
      <c r="H24" s="620"/>
      <c r="I24" s="620"/>
      <c r="J24" s="620"/>
      <c r="K24" s="620"/>
      <c r="L24" s="620"/>
      <c r="M24" s="637"/>
      <c r="N24" s="637"/>
      <c r="O24" s="637"/>
      <c r="P24" s="640"/>
    </row>
    <row r="25" spans="1:47" ht="12.75" customHeight="1" x14ac:dyDescent="0.2">
      <c r="A25" s="619"/>
      <c r="B25" s="618" t="s">
        <v>21</v>
      </c>
      <c r="C25" s="617"/>
      <c r="D25" s="617"/>
      <c r="E25" s="617"/>
      <c r="F25" s="617"/>
      <c r="G25" s="617"/>
      <c r="H25" s="617"/>
      <c r="I25" s="617"/>
      <c r="J25" s="617"/>
      <c r="K25" s="617"/>
      <c r="L25" s="617"/>
      <c r="M25" s="617"/>
      <c r="N25" s="617"/>
      <c r="O25" s="637"/>
      <c r="P25" s="640"/>
    </row>
    <row r="26" spans="1:47" ht="12.75" customHeight="1" x14ac:dyDescent="0.2">
      <c r="A26" s="616" t="s">
        <v>22</v>
      </c>
      <c r="B26" s="615" t="s">
        <v>23</v>
      </c>
      <c r="C26" s="615"/>
      <c r="D26" s="616" t="s">
        <v>24</v>
      </c>
      <c r="E26" s="616" t="s">
        <v>25</v>
      </c>
      <c r="F26" s="616" t="s">
        <v>22</v>
      </c>
      <c r="G26" s="615" t="s">
        <v>23</v>
      </c>
      <c r="H26" s="615"/>
      <c r="I26" s="616" t="s">
        <v>24</v>
      </c>
      <c r="J26" s="616" t="s">
        <v>25</v>
      </c>
      <c r="K26" s="616" t="s">
        <v>22</v>
      </c>
      <c r="L26" s="615" t="s">
        <v>23</v>
      </c>
      <c r="M26" s="615"/>
      <c r="N26" s="218" t="s">
        <v>24</v>
      </c>
      <c r="O26" s="616" t="s">
        <v>25</v>
      </c>
      <c r="P26" s="640"/>
    </row>
    <row r="27" spans="1:47" ht="12.75" customHeight="1" x14ac:dyDescent="0.2">
      <c r="A27" s="616"/>
      <c r="B27" s="615" t="s">
        <v>26</v>
      </c>
      <c r="C27" s="615" t="s">
        <v>2</v>
      </c>
      <c r="D27" s="616"/>
      <c r="E27" s="616"/>
      <c r="F27" s="616"/>
      <c r="G27" s="615" t="s">
        <v>26</v>
      </c>
      <c r="H27" s="615" t="s">
        <v>2</v>
      </c>
      <c r="I27" s="616"/>
      <c r="J27" s="616"/>
      <c r="K27" s="616"/>
      <c r="L27" s="615" t="s">
        <v>26</v>
      </c>
      <c r="M27" s="615" t="s">
        <v>2</v>
      </c>
      <c r="N27" s="614"/>
      <c r="O27" s="616"/>
      <c r="P27" s="640"/>
      <c r="Q27" s="35" t="s">
        <v>166</v>
      </c>
      <c r="R27" s="34"/>
      <c r="S27" s="238" t="s">
        <v>167</v>
      </c>
    </row>
    <row r="28" spans="1:47" ht="12.75" customHeight="1" x14ac:dyDescent="0.2">
      <c r="A28" s="9772">
        <v>1</v>
      </c>
      <c r="B28" s="9773">
        <v>0</v>
      </c>
      <c r="C28" s="9774">
        <v>0.15</v>
      </c>
      <c r="D28" s="9775">
        <v>16000</v>
      </c>
      <c r="E28" s="9776">
        <f t="shared" ref="E28:E59" si="0">D28*(100-2.62)/100</f>
        <v>15580.8</v>
      </c>
      <c r="F28" s="9777">
        <v>33</v>
      </c>
      <c r="G28" s="9778">
        <v>8</v>
      </c>
      <c r="H28" s="9778">
        <v>8.15</v>
      </c>
      <c r="I28" s="9775">
        <v>16000</v>
      </c>
      <c r="J28" s="9776">
        <f t="shared" ref="J28:J59" si="1">I28*(100-2.62)/100</f>
        <v>15580.8</v>
      </c>
      <c r="K28" s="9777">
        <v>65</v>
      </c>
      <c r="L28" s="9778">
        <v>16</v>
      </c>
      <c r="M28" s="9778">
        <v>16.149999999999999</v>
      </c>
      <c r="N28" s="9775">
        <v>16000</v>
      </c>
      <c r="O28" s="9776">
        <f t="shared" ref="O28:O59" si="2">N28*(100-2.62)/100</f>
        <v>15580.8</v>
      </c>
      <c r="P28" s="9779"/>
      <c r="Q28" s="9764">
        <v>0</v>
      </c>
      <c r="R28" s="10692">
        <v>0.15</v>
      </c>
      <c r="S28" s="11">
        <f>AVERAGE(D28:D31)</f>
        <v>16000</v>
      </c>
    </row>
    <row r="29" spans="1:47" ht="12.75" customHeight="1" x14ac:dyDescent="0.2">
      <c r="A29" s="10670">
        <v>2</v>
      </c>
      <c r="B29" s="10670">
        <v>0.15</v>
      </c>
      <c r="C29" s="214">
        <v>0.3</v>
      </c>
      <c r="D29" s="10673">
        <v>16000</v>
      </c>
      <c r="E29" s="215">
        <f t="shared" si="0"/>
        <v>15580.8</v>
      </c>
      <c r="F29" s="10675">
        <v>34</v>
      </c>
      <c r="G29" s="10671">
        <v>8.15</v>
      </c>
      <c r="H29" s="10671">
        <v>8.3000000000000007</v>
      </c>
      <c r="I29" s="10673">
        <v>16000</v>
      </c>
      <c r="J29" s="215">
        <f t="shared" si="1"/>
        <v>15580.8</v>
      </c>
      <c r="K29" s="10675">
        <v>66</v>
      </c>
      <c r="L29" s="10671">
        <v>16.149999999999999</v>
      </c>
      <c r="M29" s="10671">
        <v>16.3</v>
      </c>
      <c r="N29" s="10673">
        <v>16000</v>
      </c>
      <c r="O29" s="215">
        <f t="shared" si="2"/>
        <v>15580.8</v>
      </c>
      <c r="P29" s="640"/>
      <c r="Q29" s="10696">
        <v>1</v>
      </c>
      <c r="R29" s="10692">
        <v>1.1499999999999999</v>
      </c>
      <c r="S29" s="11">
        <f>AVERAGE(D32:D35)</f>
        <v>16000</v>
      </c>
    </row>
    <row r="30" spans="1:47" ht="12.75" customHeight="1" x14ac:dyDescent="0.2">
      <c r="A30" s="9780">
        <v>3</v>
      </c>
      <c r="B30" s="9781">
        <v>0.3</v>
      </c>
      <c r="C30" s="9782">
        <v>0.45</v>
      </c>
      <c r="D30" s="9783">
        <v>16000</v>
      </c>
      <c r="E30" s="9784">
        <f t="shared" si="0"/>
        <v>15580.8</v>
      </c>
      <c r="F30" s="9785">
        <v>35</v>
      </c>
      <c r="G30" s="9786">
        <v>8.3000000000000007</v>
      </c>
      <c r="H30" s="9786">
        <v>8.4499999999999993</v>
      </c>
      <c r="I30" s="9783">
        <v>16000</v>
      </c>
      <c r="J30" s="9784">
        <f t="shared" si="1"/>
        <v>15580.8</v>
      </c>
      <c r="K30" s="9785">
        <v>67</v>
      </c>
      <c r="L30" s="9786">
        <v>16.3</v>
      </c>
      <c r="M30" s="9786">
        <v>16.45</v>
      </c>
      <c r="N30" s="9783">
        <v>16000</v>
      </c>
      <c r="O30" s="9784">
        <f t="shared" si="2"/>
        <v>15580.8</v>
      </c>
      <c r="P30" s="358"/>
      <c r="Q30" s="10630">
        <v>2</v>
      </c>
      <c r="R30" s="10692">
        <v>2.15</v>
      </c>
      <c r="S30" s="11">
        <f>AVERAGE(D36:D39)</f>
        <v>16000</v>
      </c>
      <c r="V30" s="9787"/>
    </row>
    <row r="31" spans="1:47" ht="12.75" customHeight="1" x14ac:dyDescent="0.2">
      <c r="A31" s="10670">
        <v>4</v>
      </c>
      <c r="B31" s="10670">
        <v>0.45</v>
      </c>
      <c r="C31" s="10671">
        <v>1</v>
      </c>
      <c r="D31" s="10673">
        <v>16000</v>
      </c>
      <c r="E31" s="215">
        <f t="shared" si="0"/>
        <v>15580.8</v>
      </c>
      <c r="F31" s="10675">
        <v>36</v>
      </c>
      <c r="G31" s="10671">
        <v>8.4499999999999993</v>
      </c>
      <c r="H31" s="10671">
        <v>9</v>
      </c>
      <c r="I31" s="10673">
        <v>16000</v>
      </c>
      <c r="J31" s="215">
        <f t="shared" si="1"/>
        <v>15580.8</v>
      </c>
      <c r="K31" s="10675">
        <v>68</v>
      </c>
      <c r="L31" s="10671">
        <v>16.45</v>
      </c>
      <c r="M31" s="10671">
        <v>17</v>
      </c>
      <c r="N31" s="10673">
        <v>16000</v>
      </c>
      <c r="O31" s="215">
        <f t="shared" si="2"/>
        <v>15580.8</v>
      </c>
      <c r="P31" s="640"/>
      <c r="Q31" s="10630">
        <v>3</v>
      </c>
      <c r="R31" s="10631">
        <v>3.15</v>
      </c>
      <c r="S31" s="11">
        <f>AVERAGE(D40:D43)</f>
        <v>16000</v>
      </c>
    </row>
    <row r="32" spans="1:47" ht="12.75" customHeight="1" x14ac:dyDescent="0.2">
      <c r="A32" s="9788">
        <v>5</v>
      </c>
      <c r="B32" s="9789">
        <v>1</v>
      </c>
      <c r="C32" s="9790">
        <v>1.1499999999999999</v>
      </c>
      <c r="D32" s="9791">
        <v>16000</v>
      </c>
      <c r="E32" s="9792">
        <f t="shared" si="0"/>
        <v>15580.8</v>
      </c>
      <c r="F32" s="9793">
        <v>37</v>
      </c>
      <c r="G32" s="9789">
        <v>9</v>
      </c>
      <c r="H32" s="9789">
        <v>9.15</v>
      </c>
      <c r="I32" s="9791">
        <v>16000</v>
      </c>
      <c r="J32" s="9792">
        <f t="shared" si="1"/>
        <v>15580.8</v>
      </c>
      <c r="K32" s="9793">
        <v>69</v>
      </c>
      <c r="L32" s="9789">
        <v>17</v>
      </c>
      <c r="M32" s="9789">
        <v>17.149999999999999</v>
      </c>
      <c r="N32" s="9791">
        <v>16000</v>
      </c>
      <c r="O32" s="9792">
        <f t="shared" si="2"/>
        <v>15580.8</v>
      </c>
      <c r="P32" s="9794"/>
      <c r="Q32" s="10630">
        <v>4</v>
      </c>
      <c r="R32" s="10631">
        <v>4.1500000000000004</v>
      </c>
      <c r="S32" s="11">
        <f>AVERAGE(D44:D47)</f>
        <v>16000</v>
      </c>
      <c r="AQ32" s="9791"/>
    </row>
    <row r="33" spans="1:19" ht="12.75" customHeight="1" x14ac:dyDescent="0.2">
      <c r="A33" s="9795">
        <v>6</v>
      </c>
      <c r="B33" s="9796">
        <v>1.1499999999999999</v>
      </c>
      <c r="C33" s="9797">
        <v>1.3</v>
      </c>
      <c r="D33" s="9798">
        <v>16000</v>
      </c>
      <c r="E33" s="9799">
        <f t="shared" si="0"/>
        <v>15580.8</v>
      </c>
      <c r="F33" s="9800">
        <v>38</v>
      </c>
      <c r="G33" s="9797">
        <v>9.15</v>
      </c>
      <c r="H33" s="9797">
        <v>9.3000000000000007</v>
      </c>
      <c r="I33" s="9798">
        <v>16000</v>
      </c>
      <c r="J33" s="9799">
        <f t="shared" si="1"/>
        <v>15580.8</v>
      </c>
      <c r="K33" s="9800">
        <v>70</v>
      </c>
      <c r="L33" s="9797">
        <v>17.149999999999999</v>
      </c>
      <c r="M33" s="9797">
        <v>17.3</v>
      </c>
      <c r="N33" s="9798">
        <v>16000</v>
      </c>
      <c r="O33" s="9799">
        <f t="shared" si="2"/>
        <v>15580.8</v>
      </c>
      <c r="P33" s="9801"/>
      <c r="Q33" s="10696">
        <v>5</v>
      </c>
      <c r="R33" s="10631">
        <v>5.15</v>
      </c>
      <c r="S33" s="11">
        <f>AVERAGE(D48:D51)</f>
        <v>16000</v>
      </c>
    </row>
    <row r="34" spans="1:19" x14ac:dyDescent="0.2">
      <c r="A34" s="9802">
        <v>7</v>
      </c>
      <c r="B34" s="9803">
        <v>1.3</v>
      </c>
      <c r="C34" s="9804">
        <v>1.45</v>
      </c>
      <c r="D34" s="9805">
        <v>16000</v>
      </c>
      <c r="E34" s="9806">
        <f t="shared" si="0"/>
        <v>15580.8</v>
      </c>
      <c r="F34" s="9807">
        <v>39</v>
      </c>
      <c r="G34" s="9808">
        <v>9.3000000000000007</v>
      </c>
      <c r="H34" s="9808">
        <v>9.4499999999999993</v>
      </c>
      <c r="I34" s="9805">
        <v>16000</v>
      </c>
      <c r="J34" s="9806">
        <f t="shared" si="1"/>
        <v>15580.8</v>
      </c>
      <c r="K34" s="9807">
        <v>71</v>
      </c>
      <c r="L34" s="9808">
        <v>17.3</v>
      </c>
      <c r="M34" s="9808">
        <v>17.45</v>
      </c>
      <c r="N34" s="9805">
        <v>16000</v>
      </c>
      <c r="O34" s="9806">
        <f t="shared" si="2"/>
        <v>15580.8</v>
      </c>
      <c r="P34" s="9809"/>
      <c r="Q34" s="10696">
        <v>6</v>
      </c>
      <c r="R34" s="10631">
        <v>6.15</v>
      </c>
      <c r="S34" s="11">
        <f>AVERAGE(D52:D55)</f>
        <v>16000</v>
      </c>
    </row>
    <row r="35" spans="1:19" x14ac:dyDescent="0.2">
      <c r="A35" s="10670">
        <v>8</v>
      </c>
      <c r="B35" s="10670">
        <v>1.45</v>
      </c>
      <c r="C35" s="10671">
        <v>2</v>
      </c>
      <c r="D35" s="10673">
        <v>16000</v>
      </c>
      <c r="E35" s="215">
        <f t="shared" si="0"/>
        <v>15580.8</v>
      </c>
      <c r="F35" s="10675">
        <v>40</v>
      </c>
      <c r="G35" s="10671">
        <v>9.4499999999999993</v>
      </c>
      <c r="H35" s="10671">
        <v>10</v>
      </c>
      <c r="I35" s="10673">
        <v>16000</v>
      </c>
      <c r="J35" s="215">
        <f t="shared" si="1"/>
        <v>15580.8</v>
      </c>
      <c r="K35" s="10675">
        <v>72</v>
      </c>
      <c r="L35" s="10676">
        <v>17.45</v>
      </c>
      <c r="M35" s="10671">
        <v>18</v>
      </c>
      <c r="N35" s="10673">
        <v>16000</v>
      </c>
      <c r="O35" s="215">
        <f t="shared" si="2"/>
        <v>15580.8</v>
      </c>
      <c r="P35" s="640"/>
      <c r="Q35" s="10696">
        <v>7</v>
      </c>
      <c r="R35" s="18">
        <v>7.15</v>
      </c>
      <c r="S35" s="11">
        <f>AVERAGE(D56:D59)</f>
        <v>16000</v>
      </c>
    </row>
    <row r="36" spans="1:19" x14ac:dyDescent="0.2">
      <c r="A36" s="9810">
        <v>9</v>
      </c>
      <c r="B36" s="9811">
        <v>2</v>
      </c>
      <c r="C36" s="9812">
        <v>2.15</v>
      </c>
      <c r="D36" s="9813">
        <v>16000</v>
      </c>
      <c r="E36" s="9814">
        <f t="shared" si="0"/>
        <v>15580.8</v>
      </c>
      <c r="F36" s="9815">
        <v>41</v>
      </c>
      <c r="G36" s="9816">
        <v>10</v>
      </c>
      <c r="H36" s="9817">
        <v>10.15</v>
      </c>
      <c r="I36" s="9813">
        <v>16000</v>
      </c>
      <c r="J36" s="9814">
        <f t="shared" si="1"/>
        <v>15580.8</v>
      </c>
      <c r="K36" s="9815">
        <v>73</v>
      </c>
      <c r="L36" s="9817">
        <v>18</v>
      </c>
      <c r="M36" s="9816">
        <v>18.149999999999999</v>
      </c>
      <c r="N36" s="9813">
        <v>16000</v>
      </c>
      <c r="O36" s="9814">
        <f t="shared" si="2"/>
        <v>15580.8</v>
      </c>
      <c r="P36" s="9818"/>
      <c r="Q36" s="10696">
        <v>8</v>
      </c>
      <c r="R36" s="10696">
        <v>8.15</v>
      </c>
      <c r="S36" s="11">
        <f>AVERAGE(I28:I31)</f>
        <v>16000</v>
      </c>
    </row>
    <row r="37" spans="1:19" x14ac:dyDescent="0.2">
      <c r="A37" s="10670">
        <v>10</v>
      </c>
      <c r="B37" s="10670">
        <v>2.15</v>
      </c>
      <c r="C37" s="10671">
        <v>2.2999999999999998</v>
      </c>
      <c r="D37" s="10673">
        <v>16000</v>
      </c>
      <c r="E37" s="215">
        <f t="shared" si="0"/>
        <v>15580.8</v>
      </c>
      <c r="F37" s="10675">
        <v>42</v>
      </c>
      <c r="G37" s="10671">
        <v>10.15</v>
      </c>
      <c r="H37" s="10676">
        <v>10.3</v>
      </c>
      <c r="I37" s="10673">
        <v>16000</v>
      </c>
      <c r="J37" s="215">
        <f t="shared" si="1"/>
        <v>15580.8</v>
      </c>
      <c r="K37" s="10675">
        <v>74</v>
      </c>
      <c r="L37" s="10676">
        <v>18.149999999999999</v>
      </c>
      <c r="M37" s="10671">
        <v>18.3</v>
      </c>
      <c r="N37" s="10673">
        <v>16000</v>
      </c>
      <c r="O37" s="215">
        <f t="shared" si="2"/>
        <v>15580.8</v>
      </c>
      <c r="P37" s="640"/>
      <c r="Q37" s="10696">
        <v>9</v>
      </c>
      <c r="R37" s="10696">
        <v>9.15</v>
      </c>
      <c r="S37" s="11">
        <f>AVERAGE(I32:I35)</f>
        <v>16000</v>
      </c>
    </row>
    <row r="38" spans="1:19" x14ac:dyDescent="0.2">
      <c r="A38" s="10670">
        <v>11</v>
      </c>
      <c r="B38" s="214">
        <v>2.2999999999999998</v>
      </c>
      <c r="C38" s="216">
        <v>2.4500000000000002</v>
      </c>
      <c r="D38" s="10673">
        <v>16000</v>
      </c>
      <c r="E38" s="215">
        <f t="shared" si="0"/>
        <v>15580.8</v>
      </c>
      <c r="F38" s="10675">
        <v>43</v>
      </c>
      <c r="G38" s="10671">
        <v>10.3</v>
      </c>
      <c r="H38" s="10676">
        <v>10.45</v>
      </c>
      <c r="I38" s="10673">
        <v>16000</v>
      </c>
      <c r="J38" s="215">
        <f t="shared" si="1"/>
        <v>15580.8</v>
      </c>
      <c r="K38" s="10675">
        <v>75</v>
      </c>
      <c r="L38" s="10676">
        <v>18.3</v>
      </c>
      <c r="M38" s="10671">
        <v>18.45</v>
      </c>
      <c r="N38" s="10673">
        <v>16000</v>
      </c>
      <c r="O38" s="215">
        <f t="shared" si="2"/>
        <v>15580.8</v>
      </c>
      <c r="P38" s="640"/>
      <c r="Q38" s="10696">
        <v>10</v>
      </c>
      <c r="R38" s="10693">
        <v>10.15</v>
      </c>
      <c r="S38" s="11">
        <f>AVERAGE(I36:I39)</f>
        <v>16000</v>
      </c>
    </row>
    <row r="39" spans="1:19" x14ac:dyDescent="0.2">
      <c r="A39" s="10670">
        <v>12</v>
      </c>
      <c r="B39" s="10670">
        <v>2.4500000000000002</v>
      </c>
      <c r="C39" s="10671">
        <v>3</v>
      </c>
      <c r="D39" s="10673">
        <v>16000</v>
      </c>
      <c r="E39" s="215">
        <f t="shared" si="0"/>
        <v>15580.8</v>
      </c>
      <c r="F39" s="10675">
        <v>44</v>
      </c>
      <c r="G39" s="10671">
        <v>10.45</v>
      </c>
      <c r="H39" s="10676">
        <v>11</v>
      </c>
      <c r="I39" s="10673">
        <v>16000</v>
      </c>
      <c r="J39" s="215">
        <f t="shared" si="1"/>
        <v>15580.8</v>
      </c>
      <c r="K39" s="10675">
        <v>76</v>
      </c>
      <c r="L39" s="10676">
        <v>18.45</v>
      </c>
      <c r="M39" s="10671">
        <v>19</v>
      </c>
      <c r="N39" s="10673">
        <v>16000</v>
      </c>
      <c r="O39" s="215">
        <f t="shared" si="2"/>
        <v>15580.8</v>
      </c>
      <c r="P39" s="640"/>
      <c r="Q39" s="10696">
        <v>11</v>
      </c>
      <c r="R39" s="10693">
        <v>11.15</v>
      </c>
      <c r="S39" s="11">
        <f>AVERAGE(I40:I43)</f>
        <v>16000</v>
      </c>
    </row>
    <row r="40" spans="1:19" x14ac:dyDescent="0.2">
      <c r="A40" s="9819">
        <v>13</v>
      </c>
      <c r="B40" s="9820">
        <v>3</v>
      </c>
      <c r="C40" s="9821">
        <v>3.15</v>
      </c>
      <c r="D40" s="9822">
        <v>16000</v>
      </c>
      <c r="E40" s="9823">
        <f t="shared" si="0"/>
        <v>15580.8</v>
      </c>
      <c r="F40" s="9824">
        <v>45</v>
      </c>
      <c r="G40" s="9825">
        <v>11</v>
      </c>
      <c r="H40" s="9826">
        <v>11.15</v>
      </c>
      <c r="I40" s="9822">
        <v>16000</v>
      </c>
      <c r="J40" s="9823">
        <f t="shared" si="1"/>
        <v>15580.8</v>
      </c>
      <c r="K40" s="9824">
        <v>77</v>
      </c>
      <c r="L40" s="9826">
        <v>19</v>
      </c>
      <c r="M40" s="9825">
        <v>19.149999999999999</v>
      </c>
      <c r="N40" s="9822">
        <v>16000</v>
      </c>
      <c r="O40" s="9823">
        <f t="shared" si="2"/>
        <v>15580.8</v>
      </c>
      <c r="P40" s="357"/>
      <c r="Q40" s="10696">
        <v>12</v>
      </c>
      <c r="R40" s="10693">
        <v>12.15</v>
      </c>
      <c r="S40" s="11">
        <f>AVERAGE(I44:I47)</f>
        <v>16000</v>
      </c>
    </row>
    <row r="41" spans="1:19" x14ac:dyDescent="0.2">
      <c r="A41" s="10670">
        <v>14</v>
      </c>
      <c r="B41" s="10670">
        <v>3.15</v>
      </c>
      <c r="C41" s="10676">
        <v>3.3</v>
      </c>
      <c r="D41" s="10673">
        <v>16000</v>
      </c>
      <c r="E41" s="215">
        <f t="shared" si="0"/>
        <v>15580.8</v>
      </c>
      <c r="F41" s="10675">
        <v>46</v>
      </c>
      <c r="G41" s="10671">
        <v>11.15</v>
      </c>
      <c r="H41" s="10676">
        <v>11.3</v>
      </c>
      <c r="I41" s="10673">
        <v>16000</v>
      </c>
      <c r="J41" s="215">
        <f t="shared" si="1"/>
        <v>15580.8</v>
      </c>
      <c r="K41" s="10675">
        <v>78</v>
      </c>
      <c r="L41" s="10676">
        <v>19.149999999999999</v>
      </c>
      <c r="M41" s="10671">
        <v>19.3</v>
      </c>
      <c r="N41" s="10673">
        <v>16000</v>
      </c>
      <c r="O41" s="215">
        <f t="shared" si="2"/>
        <v>15580.8</v>
      </c>
      <c r="P41" s="640"/>
      <c r="Q41" s="10696">
        <v>13</v>
      </c>
      <c r="R41" s="10693">
        <v>13.15</v>
      </c>
      <c r="S41" s="11">
        <f>AVERAGE(I48:I51)</f>
        <v>16000</v>
      </c>
    </row>
    <row r="42" spans="1:19" x14ac:dyDescent="0.2">
      <c r="A42" s="10670">
        <v>15</v>
      </c>
      <c r="B42" s="214">
        <v>3.3</v>
      </c>
      <c r="C42" s="10672">
        <v>3.45</v>
      </c>
      <c r="D42" s="10673">
        <v>16000</v>
      </c>
      <c r="E42" s="215">
        <f t="shared" si="0"/>
        <v>15580.8</v>
      </c>
      <c r="F42" s="10675">
        <v>47</v>
      </c>
      <c r="G42" s="10671">
        <v>11.3</v>
      </c>
      <c r="H42" s="10676">
        <v>11.45</v>
      </c>
      <c r="I42" s="10673">
        <v>16000</v>
      </c>
      <c r="J42" s="215">
        <f t="shared" si="1"/>
        <v>15580.8</v>
      </c>
      <c r="K42" s="10675">
        <v>79</v>
      </c>
      <c r="L42" s="10676">
        <v>19.3</v>
      </c>
      <c r="M42" s="10671">
        <v>19.45</v>
      </c>
      <c r="N42" s="10673">
        <v>16000</v>
      </c>
      <c r="O42" s="215">
        <f t="shared" si="2"/>
        <v>15580.8</v>
      </c>
      <c r="P42" s="640"/>
      <c r="Q42" s="10696">
        <v>14</v>
      </c>
      <c r="R42" s="10693">
        <v>14.15</v>
      </c>
      <c r="S42" s="11">
        <f>AVERAGE(I52:I55)</f>
        <v>16000</v>
      </c>
    </row>
    <row r="43" spans="1:19" x14ac:dyDescent="0.2">
      <c r="A43" s="10670">
        <v>16</v>
      </c>
      <c r="B43" s="10670">
        <v>3.45</v>
      </c>
      <c r="C43" s="10676">
        <v>4</v>
      </c>
      <c r="D43" s="10673">
        <v>16000</v>
      </c>
      <c r="E43" s="215">
        <f t="shared" si="0"/>
        <v>15580.8</v>
      </c>
      <c r="F43" s="10675">
        <v>48</v>
      </c>
      <c r="G43" s="10671">
        <v>11.45</v>
      </c>
      <c r="H43" s="10676">
        <v>12</v>
      </c>
      <c r="I43" s="10673">
        <v>16000</v>
      </c>
      <c r="J43" s="215">
        <f t="shared" si="1"/>
        <v>15580.8</v>
      </c>
      <c r="K43" s="10675">
        <v>80</v>
      </c>
      <c r="L43" s="10676">
        <v>19.45</v>
      </c>
      <c r="M43" s="10676">
        <v>20</v>
      </c>
      <c r="N43" s="10673">
        <v>16000</v>
      </c>
      <c r="O43" s="215">
        <f t="shared" si="2"/>
        <v>15580.8</v>
      </c>
      <c r="P43" s="640"/>
      <c r="Q43" s="10696">
        <v>15</v>
      </c>
      <c r="R43" s="10696">
        <v>15.15</v>
      </c>
      <c r="S43" s="11">
        <f>AVERAGE(I56:I59)</f>
        <v>16000</v>
      </c>
    </row>
    <row r="44" spans="1:19" x14ac:dyDescent="0.2">
      <c r="A44" s="9827">
        <v>17</v>
      </c>
      <c r="B44" s="9828">
        <v>4</v>
      </c>
      <c r="C44" s="9829">
        <v>4.1500000000000004</v>
      </c>
      <c r="D44" s="9830">
        <v>16000</v>
      </c>
      <c r="E44" s="9831">
        <f t="shared" si="0"/>
        <v>15580.8</v>
      </c>
      <c r="F44" s="9832">
        <v>49</v>
      </c>
      <c r="G44" s="9833">
        <v>12</v>
      </c>
      <c r="H44" s="9834">
        <v>12.15</v>
      </c>
      <c r="I44" s="9830">
        <v>16000</v>
      </c>
      <c r="J44" s="9831">
        <f t="shared" si="1"/>
        <v>15580.8</v>
      </c>
      <c r="K44" s="9832">
        <v>81</v>
      </c>
      <c r="L44" s="9834">
        <v>20</v>
      </c>
      <c r="M44" s="9833">
        <v>20.149999999999999</v>
      </c>
      <c r="N44" s="9830">
        <v>16000</v>
      </c>
      <c r="O44" s="9831">
        <f t="shared" si="2"/>
        <v>15580.8</v>
      </c>
      <c r="P44" s="356"/>
      <c r="Q44" s="10696">
        <v>16</v>
      </c>
      <c r="R44" s="10696">
        <v>16.149999999999999</v>
      </c>
      <c r="S44" s="11">
        <f>AVERAGE(N28:N31)</f>
        <v>16000</v>
      </c>
    </row>
    <row r="45" spans="1:19" x14ac:dyDescent="0.2">
      <c r="A45" s="10670">
        <v>18</v>
      </c>
      <c r="B45" s="10670">
        <v>4.1500000000000004</v>
      </c>
      <c r="C45" s="10676">
        <v>4.3</v>
      </c>
      <c r="D45" s="10673">
        <v>16000</v>
      </c>
      <c r="E45" s="215">
        <f t="shared" si="0"/>
        <v>15580.8</v>
      </c>
      <c r="F45" s="10675">
        <v>50</v>
      </c>
      <c r="G45" s="10671">
        <v>12.15</v>
      </c>
      <c r="H45" s="10676">
        <v>12.3</v>
      </c>
      <c r="I45" s="10673">
        <v>16000</v>
      </c>
      <c r="J45" s="215">
        <f t="shared" si="1"/>
        <v>15580.8</v>
      </c>
      <c r="K45" s="10675">
        <v>82</v>
      </c>
      <c r="L45" s="10676">
        <v>20.149999999999999</v>
      </c>
      <c r="M45" s="10671">
        <v>20.3</v>
      </c>
      <c r="N45" s="10673">
        <v>16000</v>
      </c>
      <c r="O45" s="215">
        <f t="shared" si="2"/>
        <v>15580.8</v>
      </c>
      <c r="P45" s="640"/>
      <c r="Q45" s="10696">
        <v>17</v>
      </c>
      <c r="R45" s="10696">
        <v>17.149999999999999</v>
      </c>
      <c r="S45" s="11">
        <f>AVERAGE(N32:N35)</f>
        <v>16000</v>
      </c>
    </row>
    <row r="46" spans="1:19" x14ac:dyDescent="0.2">
      <c r="A46" s="10670">
        <v>19</v>
      </c>
      <c r="B46" s="214">
        <v>4.3</v>
      </c>
      <c r="C46" s="10672">
        <v>4.45</v>
      </c>
      <c r="D46" s="10673">
        <v>16000</v>
      </c>
      <c r="E46" s="215">
        <f t="shared" si="0"/>
        <v>15580.8</v>
      </c>
      <c r="F46" s="10675">
        <v>51</v>
      </c>
      <c r="G46" s="10671">
        <v>12.3</v>
      </c>
      <c r="H46" s="10676">
        <v>12.45</v>
      </c>
      <c r="I46" s="10673">
        <v>16000</v>
      </c>
      <c r="J46" s="215">
        <f t="shared" si="1"/>
        <v>15580.8</v>
      </c>
      <c r="K46" s="10675">
        <v>83</v>
      </c>
      <c r="L46" s="10676">
        <v>20.3</v>
      </c>
      <c r="M46" s="10671">
        <v>20.45</v>
      </c>
      <c r="N46" s="10673">
        <v>16000</v>
      </c>
      <c r="O46" s="215">
        <f t="shared" si="2"/>
        <v>15580.8</v>
      </c>
      <c r="P46" s="640"/>
      <c r="Q46" s="10693">
        <v>18</v>
      </c>
      <c r="R46" s="10696">
        <v>18.149999999999999</v>
      </c>
      <c r="S46" s="11">
        <f>AVERAGE(N36:N39)</f>
        <v>16000</v>
      </c>
    </row>
    <row r="47" spans="1:19" x14ac:dyDescent="0.2">
      <c r="A47" s="10670">
        <v>20</v>
      </c>
      <c r="B47" s="10670">
        <v>4.45</v>
      </c>
      <c r="C47" s="10676">
        <v>5</v>
      </c>
      <c r="D47" s="10673">
        <v>16000</v>
      </c>
      <c r="E47" s="215">
        <f t="shared" si="0"/>
        <v>15580.8</v>
      </c>
      <c r="F47" s="10675">
        <v>52</v>
      </c>
      <c r="G47" s="10671">
        <v>12.45</v>
      </c>
      <c r="H47" s="10676">
        <v>13</v>
      </c>
      <c r="I47" s="10673">
        <v>16000</v>
      </c>
      <c r="J47" s="215">
        <f t="shared" si="1"/>
        <v>15580.8</v>
      </c>
      <c r="K47" s="10675">
        <v>84</v>
      </c>
      <c r="L47" s="10676">
        <v>20.45</v>
      </c>
      <c r="M47" s="10671">
        <v>21</v>
      </c>
      <c r="N47" s="10673">
        <v>16000</v>
      </c>
      <c r="O47" s="215">
        <f t="shared" si="2"/>
        <v>15580.8</v>
      </c>
      <c r="P47" s="640"/>
      <c r="Q47" s="10693">
        <v>19</v>
      </c>
      <c r="R47" s="10696">
        <v>19.149999999999999</v>
      </c>
      <c r="S47" s="11">
        <f>AVERAGE(N40:N43)</f>
        <v>16000</v>
      </c>
    </row>
    <row r="48" spans="1:19" x14ac:dyDescent="0.2">
      <c r="A48" s="9835">
        <v>21</v>
      </c>
      <c r="B48" s="9836">
        <v>5</v>
      </c>
      <c r="C48" s="9837">
        <v>5.15</v>
      </c>
      <c r="D48" s="9838">
        <v>16000</v>
      </c>
      <c r="E48" s="9839">
        <f t="shared" si="0"/>
        <v>15580.8</v>
      </c>
      <c r="F48" s="9840">
        <v>53</v>
      </c>
      <c r="G48" s="9836">
        <v>13</v>
      </c>
      <c r="H48" s="9841">
        <v>13.15</v>
      </c>
      <c r="I48" s="9838">
        <v>16000</v>
      </c>
      <c r="J48" s="9839">
        <f t="shared" si="1"/>
        <v>15580.8</v>
      </c>
      <c r="K48" s="9840">
        <v>85</v>
      </c>
      <c r="L48" s="9841">
        <v>21</v>
      </c>
      <c r="M48" s="9836">
        <v>21.15</v>
      </c>
      <c r="N48" s="9838">
        <v>16000</v>
      </c>
      <c r="O48" s="9839">
        <f t="shared" si="2"/>
        <v>15580.8</v>
      </c>
      <c r="P48" s="9842"/>
      <c r="Q48" s="10693">
        <v>20</v>
      </c>
      <c r="R48" s="10696">
        <v>20.149999999999999</v>
      </c>
      <c r="S48" s="11">
        <f>AVERAGE(N44:N47)</f>
        <v>16000</v>
      </c>
    </row>
    <row r="49" spans="1:19" x14ac:dyDescent="0.2">
      <c r="A49" s="9843">
        <v>22</v>
      </c>
      <c r="B49" s="9844">
        <v>5.15</v>
      </c>
      <c r="C49" s="9845">
        <v>5.3</v>
      </c>
      <c r="D49" s="9846">
        <v>16000</v>
      </c>
      <c r="E49" s="9847">
        <f t="shared" si="0"/>
        <v>15580.8</v>
      </c>
      <c r="F49" s="9848">
        <v>54</v>
      </c>
      <c r="G49" s="9849">
        <v>13.15</v>
      </c>
      <c r="H49" s="9845">
        <v>13.3</v>
      </c>
      <c r="I49" s="9846">
        <v>16000</v>
      </c>
      <c r="J49" s="9847">
        <f t="shared" si="1"/>
        <v>15580.8</v>
      </c>
      <c r="K49" s="9848">
        <v>86</v>
      </c>
      <c r="L49" s="9845">
        <v>21.15</v>
      </c>
      <c r="M49" s="9849">
        <v>21.3</v>
      </c>
      <c r="N49" s="9846">
        <v>16000</v>
      </c>
      <c r="O49" s="9847">
        <f t="shared" si="2"/>
        <v>15580.8</v>
      </c>
      <c r="P49" s="9850"/>
      <c r="Q49" s="10693">
        <v>21</v>
      </c>
      <c r="R49" s="10696">
        <v>21.15</v>
      </c>
      <c r="S49" s="11">
        <f>AVERAGE(N48:N51)</f>
        <v>16000</v>
      </c>
    </row>
    <row r="50" spans="1:19" x14ac:dyDescent="0.2">
      <c r="A50" s="10670">
        <v>23</v>
      </c>
      <c r="B50" s="10671">
        <v>5.3</v>
      </c>
      <c r="C50" s="10672">
        <v>5.45</v>
      </c>
      <c r="D50" s="10673">
        <v>16000</v>
      </c>
      <c r="E50" s="215">
        <f t="shared" si="0"/>
        <v>15580.8</v>
      </c>
      <c r="F50" s="10675">
        <v>55</v>
      </c>
      <c r="G50" s="10671">
        <v>13.3</v>
      </c>
      <c r="H50" s="10676">
        <v>13.45</v>
      </c>
      <c r="I50" s="10673">
        <v>16000</v>
      </c>
      <c r="J50" s="215">
        <f t="shared" si="1"/>
        <v>15580.8</v>
      </c>
      <c r="K50" s="10675">
        <v>87</v>
      </c>
      <c r="L50" s="10676">
        <v>21.3</v>
      </c>
      <c r="M50" s="10671">
        <v>21.45</v>
      </c>
      <c r="N50" s="10673">
        <v>16000</v>
      </c>
      <c r="O50" s="215">
        <f t="shared" si="2"/>
        <v>15580.8</v>
      </c>
      <c r="P50" s="640"/>
      <c r="Q50" s="10693">
        <v>22</v>
      </c>
      <c r="R50" s="10696">
        <v>22.15</v>
      </c>
      <c r="S50" s="11">
        <f>AVERAGE(N52:N55)</f>
        <v>16000</v>
      </c>
    </row>
    <row r="51" spans="1:19" x14ac:dyDescent="0.2">
      <c r="A51" s="10670">
        <v>24</v>
      </c>
      <c r="B51" s="216">
        <v>5.45</v>
      </c>
      <c r="C51" s="10676">
        <v>6</v>
      </c>
      <c r="D51" s="10673">
        <v>16000</v>
      </c>
      <c r="E51" s="215">
        <f t="shared" si="0"/>
        <v>15580.8</v>
      </c>
      <c r="F51" s="10675">
        <v>56</v>
      </c>
      <c r="G51" s="10671">
        <v>13.45</v>
      </c>
      <c r="H51" s="10676">
        <v>14</v>
      </c>
      <c r="I51" s="10673">
        <v>16000</v>
      </c>
      <c r="J51" s="215">
        <f t="shared" si="1"/>
        <v>15580.8</v>
      </c>
      <c r="K51" s="10675">
        <v>88</v>
      </c>
      <c r="L51" s="10676">
        <v>21.45</v>
      </c>
      <c r="M51" s="10671">
        <v>22</v>
      </c>
      <c r="N51" s="10673">
        <v>16000</v>
      </c>
      <c r="O51" s="215">
        <f t="shared" si="2"/>
        <v>15580.8</v>
      </c>
      <c r="P51" s="640"/>
      <c r="Q51" s="10693">
        <v>23</v>
      </c>
      <c r="R51" s="10696">
        <v>23.15</v>
      </c>
      <c r="S51" s="11">
        <f>AVERAGE(N56:N59)</f>
        <v>16000</v>
      </c>
    </row>
    <row r="52" spans="1:19" x14ac:dyDescent="0.2">
      <c r="A52" s="9851">
        <v>25</v>
      </c>
      <c r="B52" s="9852">
        <v>6</v>
      </c>
      <c r="C52" s="9853">
        <v>6.15</v>
      </c>
      <c r="D52" s="9854">
        <v>16000</v>
      </c>
      <c r="E52" s="9855">
        <f t="shared" si="0"/>
        <v>15580.8</v>
      </c>
      <c r="F52" s="9856">
        <v>57</v>
      </c>
      <c r="G52" s="9852">
        <v>14</v>
      </c>
      <c r="H52" s="9857">
        <v>14.15</v>
      </c>
      <c r="I52" s="9854">
        <v>16000</v>
      </c>
      <c r="J52" s="9855">
        <f t="shared" si="1"/>
        <v>15580.8</v>
      </c>
      <c r="K52" s="9856">
        <v>89</v>
      </c>
      <c r="L52" s="9857">
        <v>22</v>
      </c>
      <c r="M52" s="9852">
        <v>22.15</v>
      </c>
      <c r="N52" s="9854">
        <v>16000</v>
      </c>
      <c r="O52" s="9855">
        <f t="shared" si="2"/>
        <v>15580.8</v>
      </c>
      <c r="P52" s="9858"/>
      <c r="Q52" s="238" t="s">
        <v>168</v>
      </c>
      <c r="S52" s="11">
        <f>AVERAGE(S28:S51)</f>
        <v>16000</v>
      </c>
    </row>
    <row r="53" spans="1:19" x14ac:dyDescent="0.2">
      <c r="A53" s="10670">
        <v>26</v>
      </c>
      <c r="B53" s="216">
        <v>6.15</v>
      </c>
      <c r="C53" s="10676">
        <v>6.3</v>
      </c>
      <c r="D53" s="10673">
        <v>16000</v>
      </c>
      <c r="E53" s="215">
        <f t="shared" si="0"/>
        <v>15580.8</v>
      </c>
      <c r="F53" s="10675">
        <v>58</v>
      </c>
      <c r="G53" s="10671">
        <v>14.15</v>
      </c>
      <c r="H53" s="10676">
        <v>14.3</v>
      </c>
      <c r="I53" s="10673">
        <v>16000</v>
      </c>
      <c r="J53" s="215">
        <f t="shared" si="1"/>
        <v>15580.8</v>
      </c>
      <c r="K53" s="10675">
        <v>90</v>
      </c>
      <c r="L53" s="10676">
        <v>22.15</v>
      </c>
      <c r="M53" s="10671">
        <v>22.3</v>
      </c>
      <c r="N53" s="10673">
        <v>16000</v>
      </c>
      <c r="O53" s="215">
        <f t="shared" si="2"/>
        <v>15580.8</v>
      </c>
      <c r="P53" s="640"/>
    </row>
    <row r="54" spans="1:19" x14ac:dyDescent="0.2">
      <c r="A54" s="355">
        <v>27</v>
      </c>
      <c r="B54" s="9859">
        <v>6.3</v>
      </c>
      <c r="C54" s="354">
        <v>6.45</v>
      </c>
      <c r="D54" s="9860">
        <v>16000</v>
      </c>
      <c r="E54" s="9861">
        <f t="shared" si="0"/>
        <v>15580.8</v>
      </c>
      <c r="F54" s="9862">
        <v>59</v>
      </c>
      <c r="G54" s="9859">
        <v>14.3</v>
      </c>
      <c r="H54" s="9863">
        <v>14.45</v>
      </c>
      <c r="I54" s="9860">
        <v>16000</v>
      </c>
      <c r="J54" s="9861">
        <f t="shared" si="1"/>
        <v>15580.8</v>
      </c>
      <c r="K54" s="9862">
        <v>91</v>
      </c>
      <c r="L54" s="9863">
        <v>22.3</v>
      </c>
      <c r="M54" s="9859">
        <v>22.45</v>
      </c>
      <c r="N54" s="9860">
        <v>16000</v>
      </c>
      <c r="O54" s="9861">
        <f t="shared" si="2"/>
        <v>15580.8</v>
      </c>
      <c r="P54" s="353"/>
    </row>
    <row r="55" spans="1:19" x14ac:dyDescent="0.2">
      <c r="A55" s="10670">
        <v>28</v>
      </c>
      <c r="B55" s="216">
        <v>6.45</v>
      </c>
      <c r="C55" s="10676">
        <v>7</v>
      </c>
      <c r="D55" s="10673">
        <v>16000</v>
      </c>
      <c r="E55" s="215">
        <f t="shared" si="0"/>
        <v>15580.8</v>
      </c>
      <c r="F55" s="10675">
        <v>60</v>
      </c>
      <c r="G55" s="10671">
        <v>14.45</v>
      </c>
      <c r="H55" s="10671">
        <v>15</v>
      </c>
      <c r="I55" s="10673">
        <v>16000</v>
      </c>
      <c r="J55" s="215">
        <f t="shared" si="1"/>
        <v>15580.8</v>
      </c>
      <c r="K55" s="10675">
        <v>92</v>
      </c>
      <c r="L55" s="10676">
        <v>22.45</v>
      </c>
      <c r="M55" s="10671">
        <v>23</v>
      </c>
      <c r="N55" s="10673">
        <v>16000</v>
      </c>
      <c r="O55" s="215">
        <f t="shared" si="2"/>
        <v>15580.8</v>
      </c>
      <c r="P55" s="640"/>
    </row>
    <row r="56" spans="1:19" x14ac:dyDescent="0.2">
      <c r="A56" s="352">
        <v>29</v>
      </c>
      <c r="B56" s="9864">
        <v>7</v>
      </c>
      <c r="C56" s="351">
        <v>7.15</v>
      </c>
      <c r="D56" s="9865">
        <v>16000</v>
      </c>
      <c r="E56" s="9866">
        <f t="shared" si="0"/>
        <v>15580.8</v>
      </c>
      <c r="F56" s="9867">
        <v>61</v>
      </c>
      <c r="G56" s="9864">
        <v>15</v>
      </c>
      <c r="H56" s="9864">
        <v>15.15</v>
      </c>
      <c r="I56" s="9865">
        <v>16000</v>
      </c>
      <c r="J56" s="9866">
        <f t="shared" si="1"/>
        <v>15580.8</v>
      </c>
      <c r="K56" s="9867">
        <v>93</v>
      </c>
      <c r="L56" s="9868">
        <v>23</v>
      </c>
      <c r="M56" s="9864">
        <v>23.15</v>
      </c>
      <c r="N56" s="9865">
        <v>16000</v>
      </c>
      <c r="O56" s="9866">
        <f t="shared" si="2"/>
        <v>15580.8</v>
      </c>
      <c r="P56" s="350"/>
    </row>
    <row r="57" spans="1:19" x14ac:dyDescent="0.2">
      <c r="A57" s="349">
        <v>30</v>
      </c>
      <c r="B57" s="348">
        <v>7.15</v>
      </c>
      <c r="C57" s="9869">
        <v>7.3</v>
      </c>
      <c r="D57" s="9870">
        <v>16000</v>
      </c>
      <c r="E57" s="9871">
        <f t="shared" si="0"/>
        <v>15580.8</v>
      </c>
      <c r="F57" s="9872">
        <v>62</v>
      </c>
      <c r="G57" s="9873">
        <v>15.15</v>
      </c>
      <c r="H57" s="9873">
        <v>15.3</v>
      </c>
      <c r="I57" s="9870">
        <v>16000</v>
      </c>
      <c r="J57" s="9871">
        <f t="shared" si="1"/>
        <v>15580.8</v>
      </c>
      <c r="K57" s="9872">
        <v>94</v>
      </c>
      <c r="L57" s="9873">
        <v>23.15</v>
      </c>
      <c r="M57" s="9873">
        <v>23.3</v>
      </c>
      <c r="N57" s="9870">
        <v>16000</v>
      </c>
      <c r="O57" s="9871">
        <f t="shared" si="2"/>
        <v>15580.8</v>
      </c>
      <c r="P57" s="347"/>
    </row>
    <row r="58" spans="1:19" x14ac:dyDescent="0.2">
      <c r="A58" s="346">
        <v>31</v>
      </c>
      <c r="B58" s="9874">
        <v>7.3</v>
      </c>
      <c r="C58" s="345">
        <v>7.45</v>
      </c>
      <c r="D58" s="9875">
        <v>16000</v>
      </c>
      <c r="E58" s="9876">
        <f t="shared" si="0"/>
        <v>15580.8</v>
      </c>
      <c r="F58" s="9877">
        <v>63</v>
      </c>
      <c r="G58" s="9874">
        <v>15.3</v>
      </c>
      <c r="H58" s="9874">
        <v>15.45</v>
      </c>
      <c r="I58" s="9875">
        <v>16000</v>
      </c>
      <c r="J58" s="9876">
        <f t="shared" si="1"/>
        <v>15580.8</v>
      </c>
      <c r="K58" s="9877">
        <v>95</v>
      </c>
      <c r="L58" s="9874">
        <v>23.3</v>
      </c>
      <c r="M58" s="9874">
        <v>23.45</v>
      </c>
      <c r="N58" s="9875">
        <v>16000</v>
      </c>
      <c r="O58" s="9876">
        <f t="shared" si="2"/>
        <v>15580.8</v>
      </c>
      <c r="P58" s="344"/>
    </row>
    <row r="59" spans="1:19" x14ac:dyDescent="0.2">
      <c r="A59" s="10670">
        <v>32</v>
      </c>
      <c r="B59" s="216">
        <v>7.45</v>
      </c>
      <c r="C59" s="10676">
        <v>8</v>
      </c>
      <c r="D59" s="10673">
        <v>16000</v>
      </c>
      <c r="E59" s="215">
        <f t="shared" si="0"/>
        <v>15580.8</v>
      </c>
      <c r="F59" s="10675">
        <v>64</v>
      </c>
      <c r="G59" s="10671">
        <v>15.45</v>
      </c>
      <c r="H59" s="10671">
        <v>16</v>
      </c>
      <c r="I59" s="10673">
        <v>16000</v>
      </c>
      <c r="J59" s="215">
        <f t="shared" si="1"/>
        <v>15580.8</v>
      </c>
      <c r="K59" s="10675">
        <v>96</v>
      </c>
      <c r="L59" s="10671">
        <v>23.45</v>
      </c>
      <c r="M59" s="10671">
        <v>24</v>
      </c>
      <c r="N59" s="10673">
        <v>16000</v>
      </c>
      <c r="O59" s="215">
        <f t="shared" si="2"/>
        <v>15580.8</v>
      </c>
      <c r="P59" s="640"/>
    </row>
    <row r="60" spans="1:19" x14ac:dyDescent="0.2">
      <c r="A60" s="343" t="s">
        <v>27</v>
      </c>
      <c r="B60" s="342"/>
      <c r="C60" s="342"/>
      <c r="D60" s="341">
        <f>SUM(D28:D59)</f>
        <v>512000</v>
      </c>
      <c r="E60" s="9878">
        <f>SUM(E28:E59)</f>
        <v>498585.59999999974</v>
      </c>
      <c r="F60" s="342"/>
      <c r="G60" s="342"/>
      <c r="H60" s="342"/>
      <c r="I60" s="341">
        <f>SUM(I28:I59)</f>
        <v>512000</v>
      </c>
      <c r="J60" s="9878">
        <f>SUM(J28:J59)</f>
        <v>498585.59999999974</v>
      </c>
      <c r="K60" s="342"/>
      <c r="L60" s="342"/>
      <c r="M60" s="342"/>
      <c r="N60" s="342">
        <f>SUM(N28:N59)</f>
        <v>512000</v>
      </c>
      <c r="O60" s="9878">
        <f>SUM(O28:O59)</f>
        <v>498585.59999999974</v>
      </c>
      <c r="P60" s="340"/>
    </row>
    <row r="64" spans="1:19" x14ac:dyDescent="0.2">
      <c r="A64" s="238" t="s">
        <v>145</v>
      </c>
      <c r="B64" s="238">
        <f>SUM(D60,I60,N60)/(4000*1000)</f>
        <v>0.38400000000000001</v>
      </c>
      <c r="C64" s="238">
        <f>ROUNDDOWN(SUM(E60,J60,O60)/(4000*1000),4)</f>
        <v>0.37390000000000001</v>
      </c>
    </row>
    <row r="66" spans="1:16" x14ac:dyDescent="0.2">
      <c r="A66" s="9879"/>
      <c r="B66" s="9880"/>
      <c r="C66" s="9880"/>
      <c r="D66" s="9881"/>
      <c r="E66" s="9880"/>
      <c r="F66" s="9880"/>
      <c r="G66" s="9880"/>
      <c r="H66" s="9880"/>
      <c r="I66" s="9881"/>
      <c r="J66" s="9882"/>
      <c r="K66" s="9880"/>
      <c r="L66" s="9880"/>
      <c r="M66" s="9880"/>
      <c r="N66" s="9880"/>
      <c r="O66" s="9880"/>
      <c r="P66" s="9883"/>
    </row>
    <row r="67" spans="1:16" x14ac:dyDescent="0.2">
      <c r="A67" s="339" t="s">
        <v>28</v>
      </c>
      <c r="B67" s="338"/>
      <c r="C67" s="338"/>
      <c r="D67" s="337"/>
      <c r="E67" s="9884"/>
      <c r="F67" s="338"/>
      <c r="G67" s="338"/>
      <c r="H67" s="9884"/>
      <c r="I67" s="337"/>
      <c r="J67" s="9885"/>
      <c r="K67" s="338"/>
      <c r="L67" s="338"/>
      <c r="M67" s="338"/>
      <c r="N67" s="338"/>
      <c r="O67" s="338"/>
      <c r="P67" s="336"/>
    </row>
    <row r="68" spans="1:16" x14ac:dyDescent="0.2">
      <c r="A68" s="9886"/>
      <c r="B68" s="9887"/>
      <c r="C68" s="9887"/>
      <c r="D68" s="9887"/>
      <c r="E68" s="9887"/>
      <c r="F68" s="9887"/>
      <c r="G68" s="9887"/>
      <c r="H68" s="9887"/>
      <c r="I68" s="9887"/>
      <c r="J68" s="9887"/>
      <c r="K68" s="9887"/>
      <c r="L68" s="335"/>
      <c r="M68" s="335"/>
      <c r="N68" s="335"/>
      <c r="O68" s="335"/>
      <c r="P68" s="334"/>
    </row>
    <row r="69" spans="1:16" x14ac:dyDescent="0.2">
      <c r="A69" s="197"/>
      <c r="B69" s="637"/>
      <c r="C69" s="637"/>
      <c r="D69" s="636"/>
      <c r="E69" s="196"/>
      <c r="F69" s="637"/>
      <c r="G69" s="637"/>
      <c r="H69" s="196"/>
      <c r="I69" s="636"/>
      <c r="J69" s="195"/>
      <c r="K69" s="637"/>
      <c r="L69" s="637"/>
      <c r="M69" s="637"/>
      <c r="N69" s="637"/>
      <c r="O69" s="637"/>
      <c r="P69" s="640"/>
    </row>
    <row r="70" spans="1:16" x14ac:dyDescent="0.2">
      <c r="A70" s="228"/>
      <c r="B70" s="637"/>
      <c r="C70" s="637"/>
      <c r="D70" s="636"/>
      <c r="E70" s="196"/>
      <c r="F70" s="637"/>
      <c r="G70" s="637"/>
      <c r="H70" s="196"/>
      <c r="I70" s="636"/>
      <c r="J70" s="637"/>
      <c r="K70" s="637"/>
      <c r="L70" s="637"/>
      <c r="M70" s="637"/>
      <c r="N70" s="637"/>
      <c r="O70" s="637"/>
      <c r="P70" s="640"/>
    </row>
    <row r="71" spans="1:16" x14ac:dyDescent="0.2">
      <c r="A71" s="9888"/>
      <c r="B71" s="9889"/>
      <c r="C71" s="9889"/>
      <c r="D71" s="9890"/>
      <c r="E71" s="9891"/>
      <c r="F71" s="9889"/>
      <c r="G71" s="9889"/>
      <c r="H71" s="9891"/>
      <c r="I71" s="9890"/>
      <c r="J71" s="9889"/>
      <c r="K71" s="9889"/>
      <c r="L71" s="9889"/>
      <c r="M71" s="9889"/>
      <c r="N71" s="9889"/>
      <c r="O71" s="9889"/>
      <c r="P71" s="9892"/>
    </row>
    <row r="72" spans="1:16" x14ac:dyDescent="0.2">
      <c r="A72" s="228"/>
      <c r="B72" s="637"/>
      <c r="C72" s="637"/>
      <c r="D72" s="636"/>
      <c r="E72" s="196"/>
      <c r="F72" s="637"/>
      <c r="G72" s="637"/>
      <c r="H72" s="196"/>
      <c r="I72" s="636"/>
      <c r="J72" s="637"/>
      <c r="K72" s="637"/>
      <c r="L72" s="637"/>
      <c r="M72" s="637" t="s">
        <v>29</v>
      </c>
      <c r="N72" s="637"/>
      <c r="O72" s="637"/>
      <c r="P72" s="640"/>
    </row>
    <row r="73" spans="1:16" x14ac:dyDescent="0.2">
      <c r="A73" s="333"/>
      <c r="B73" s="332"/>
      <c r="C73" s="332"/>
      <c r="D73" s="9893"/>
      <c r="E73" s="331"/>
      <c r="F73" s="332"/>
      <c r="G73" s="332"/>
      <c r="H73" s="331"/>
      <c r="I73" s="9893"/>
      <c r="J73" s="332"/>
      <c r="K73" s="332"/>
      <c r="L73" s="332"/>
      <c r="M73" s="332" t="s">
        <v>30</v>
      </c>
      <c r="N73" s="332"/>
      <c r="O73" s="332"/>
      <c r="P73" s="330"/>
    </row>
    <row r="74" spans="1:16" ht="15.75" x14ac:dyDescent="0.25">
      <c r="E74" s="9894"/>
      <c r="H74" s="9894"/>
    </row>
    <row r="75" spans="1:16" x14ac:dyDescent="0.2">
      <c r="C75" s="222"/>
      <c r="E75" s="191"/>
      <c r="H75" s="191"/>
    </row>
    <row r="76" spans="1:16" x14ac:dyDescent="0.2">
      <c r="E76" s="191"/>
      <c r="H76" s="191"/>
    </row>
    <row r="77" spans="1:16" x14ac:dyDescent="0.2">
      <c r="E77" s="191"/>
      <c r="H77" s="191"/>
    </row>
    <row r="78" spans="1:16" ht="15.75" x14ac:dyDescent="0.25">
      <c r="E78" s="329"/>
      <c r="H78" s="329"/>
    </row>
    <row r="79" spans="1:16" x14ac:dyDescent="0.2">
      <c r="E79" s="191"/>
      <c r="H79" s="191"/>
    </row>
    <row r="80" spans="1:16" x14ac:dyDescent="0.2">
      <c r="E80" s="191"/>
      <c r="H80" s="191"/>
    </row>
    <row r="81" spans="5:13" x14ac:dyDescent="0.2">
      <c r="E81" s="191"/>
      <c r="H81" s="191"/>
    </row>
    <row r="82" spans="5:13" x14ac:dyDescent="0.2">
      <c r="E82" s="191"/>
      <c r="H82" s="191"/>
    </row>
    <row r="83" spans="5:13" ht="15.75" x14ac:dyDescent="0.25">
      <c r="E83" s="9895"/>
      <c r="H83" s="9895"/>
    </row>
    <row r="84" spans="5:13" x14ac:dyDescent="0.2">
      <c r="E84" s="191"/>
      <c r="H84" s="191"/>
    </row>
    <row r="85" spans="5:13" x14ac:dyDescent="0.2">
      <c r="E85" s="191"/>
      <c r="H85" s="191"/>
    </row>
    <row r="86" spans="5:13" ht="15.75" x14ac:dyDescent="0.25">
      <c r="E86" s="9896"/>
      <c r="H86" s="9896"/>
    </row>
    <row r="87" spans="5:13" ht="15.75" x14ac:dyDescent="0.25">
      <c r="E87" s="328"/>
      <c r="H87" s="328"/>
    </row>
    <row r="88" spans="5:13" x14ac:dyDescent="0.2">
      <c r="E88" s="191"/>
      <c r="H88" s="191"/>
    </row>
    <row r="89" spans="5:13" ht="15.75" x14ac:dyDescent="0.25">
      <c r="E89" s="9897"/>
      <c r="H89" s="9897"/>
    </row>
    <row r="90" spans="5:13" x14ac:dyDescent="0.2">
      <c r="E90" s="191"/>
      <c r="H90" s="191"/>
    </row>
    <row r="91" spans="5:13" x14ac:dyDescent="0.2">
      <c r="E91" s="191"/>
      <c r="H91" s="191"/>
    </row>
    <row r="92" spans="5:13" x14ac:dyDescent="0.2">
      <c r="E92" s="191"/>
      <c r="H92" s="191"/>
    </row>
    <row r="93" spans="5:13" x14ac:dyDescent="0.2">
      <c r="E93" s="191"/>
      <c r="H93" s="191"/>
    </row>
    <row r="94" spans="5:13" x14ac:dyDescent="0.2">
      <c r="E94" s="191"/>
      <c r="H94" s="191"/>
    </row>
    <row r="95" spans="5:13" ht="15.75" x14ac:dyDescent="0.25">
      <c r="E95" s="327"/>
      <c r="H95" s="327"/>
    </row>
    <row r="96" spans="5:13" ht="15.75" x14ac:dyDescent="0.25">
      <c r="E96" s="326"/>
      <c r="H96" s="326"/>
      <c r="M96" s="325" t="s">
        <v>8</v>
      </c>
    </row>
    <row r="97" spans="5:14" x14ac:dyDescent="0.2">
      <c r="E97" s="191"/>
      <c r="H97" s="191"/>
    </row>
    <row r="98" spans="5:14" ht="15.75" x14ac:dyDescent="0.25">
      <c r="E98" s="324"/>
      <c r="H98" s="324"/>
    </row>
    <row r="99" spans="5:14" ht="15.75" x14ac:dyDescent="0.25">
      <c r="E99" s="323"/>
      <c r="H99" s="323"/>
    </row>
    <row r="101" spans="5:14" x14ac:dyDescent="0.2">
      <c r="N101" s="9898"/>
    </row>
    <row r="126" spans="4:4" x14ac:dyDescent="0.2">
      <c r="D126" s="9899"/>
    </row>
  </sheetData>
  <mergeCells count="1">
    <mergeCell ref="Q27:R27"/>
  </mergeCells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cols>
    <col min="1" max="16384" width="9.140625" style="238"/>
  </cols>
  <sheetData>
    <row r="1" spans="1:16" ht="12.75" customHeight="1" x14ac:dyDescent="0.2">
      <c r="A1" s="643"/>
      <c r="B1" s="240"/>
      <c r="C1" s="240"/>
      <c r="D1" s="642"/>
      <c r="E1" s="240"/>
      <c r="F1" s="240"/>
      <c r="G1" s="240"/>
      <c r="H1" s="240"/>
      <c r="I1" s="642"/>
      <c r="J1" s="240"/>
      <c r="K1" s="240"/>
      <c r="L1" s="240"/>
      <c r="M1" s="240"/>
      <c r="N1" s="240"/>
      <c r="O1" s="240"/>
      <c r="P1" s="239"/>
    </row>
    <row r="2" spans="1:16" ht="12.75" customHeight="1" x14ac:dyDescent="0.2">
      <c r="A2" s="322" t="s">
        <v>0</v>
      </c>
      <c r="B2" s="321"/>
      <c r="C2" s="321"/>
      <c r="D2" s="321"/>
      <c r="E2" s="321"/>
      <c r="F2" s="321"/>
      <c r="G2" s="321"/>
      <c r="H2" s="321"/>
      <c r="I2" s="321"/>
      <c r="J2" s="321"/>
      <c r="K2" s="321"/>
      <c r="L2" s="321"/>
      <c r="M2" s="321"/>
      <c r="N2" s="321"/>
      <c r="O2" s="321"/>
      <c r="P2" s="320"/>
    </row>
    <row r="3" spans="1:16" ht="12.75" customHeight="1" x14ac:dyDescent="0.2">
      <c r="A3" s="236"/>
      <c r="B3" s="641"/>
      <c r="C3" s="641"/>
      <c r="D3" s="641"/>
      <c r="E3" s="641"/>
      <c r="F3" s="641"/>
      <c r="G3" s="641"/>
      <c r="H3" s="641"/>
      <c r="I3" s="641"/>
      <c r="J3" s="641"/>
      <c r="K3" s="641"/>
      <c r="L3" s="641"/>
      <c r="M3" s="641"/>
      <c r="N3" s="641"/>
      <c r="O3" s="641"/>
      <c r="P3" s="640"/>
    </row>
    <row r="4" spans="1:16" ht="12.75" customHeight="1" x14ac:dyDescent="0.2">
      <c r="A4" s="235" t="s">
        <v>146</v>
      </c>
      <c r="B4" s="639"/>
      <c r="C4" s="639"/>
      <c r="D4" s="639"/>
      <c r="E4" s="639"/>
      <c r="F4" s="639"/>
      <c r="G4" s="639"/>
      <c r="H4" s="639"/>
      <c r="I4" s="639"/>
      <c r="J4" s="638"/>
      <c r="K4" s="637"/>
      <c r="L4" s="637"/>
      <c r="M4" s="637"/>
      <c r="N4" s="637"/>
      <c r="O4" s="637"/>
      <c r="P4" s="640"/>
    </row>
    <row r="5" spans="1:16" ht="12.75" customHeight="1" x14ac:dyDescent="0.2">
      <c r="A5" s="234"/>
      <c r="B5" s="637"/>
      <c r="C5" s="637"/>
      <c r="D5" s="636"/>
      <c r="E5" s="637"/>
      <c r="F5" s="637"/>
      <c r="G5" s="637"/>
      <c r="H5" s="637"/>
      <c r="I5" s="636"/>
      <c r="J5" s="637"/>
      <c r="K5" s="637"/>
      <c r="L5" s="637"/>
      <c r="M5" s="637"/>
      <c r="N5" s="637"/>
      <c r="O5" s="637"/>
      <c r="P5" s="640"/>
    </row>
    <row r="6" spans="1:16" ht="12.75" customHeight="1" x14ac:dyDescent="0.2">
      <c r="A6" s="234" t="s">
        <v>2</v>
      </c>
      <c r="B6" s="637"/>
      <c r="C6" s="637"/>
      <c r="D6" s="636"/>
      <c r="E6" s="637"/>
      <c r="F6" s="637"/>
      <c r="G6" s="637"/>
      <c r="H6" s="637"/>
      <c r="I6" s="636"/>
      <c r="J6" s="637"/>
      <c r="K6" s="637"/>
      <c r="L6" s="637"/>
      <c r="M6" s="637"/>
      <c r="N6" s="637"/>
      <c r="O6" s="637"/>
      <c r="P6" s="640"/>
    </row>
    <row r="7" spans="1:16" ht="12.75" customHeight="1" x14ac:dyDescent="0.2">
      <c r="A7" s="234" t="s">
        <v>3</v>
      </c>
      <c r="B7" s="637"/>
      <c r="C7" s="637"/>
      <c r="D7" s="636"/>
      <c r="E7" s="637"/>
      <c r="F7" s="637"/>
      <c r="G7" s="637"/>
      <c r="H7" s="637"/>
      <c r="I7" s="636"/>
      <c r="J7" s="637"/>
      <c r="K7" s="637"/>
      <c r="L7" s="637"/>
      <c r="M7" s="637"/>
      <c r="N7" s="637"/>
      <c r="O7" s="637"/>
      <c r="P7" s="640"/>
    </row>
    <row r="8" spans="1:16" ht="12.75" customHeight="1" x14ac:dyDescent="0.2">
      <c r="A8" s="234" t="s">
        <v>4</v>
      </c>
      <c r="B8" s="637"/>
      <c r="C8" s="637"/>
      <c r="D8" s="636"/>
      <c r="E8" s="637"/>
      <c r="F8" s="637"/>
      <c r="G8" s="637"/>
      <c r="H8" s="637"/>
      <c r="I8" s="636"/>
      <c r="J8" s="637"/>
      <c r="K8" s="637"/>
      <c r="L8" s="637"/>
      <c r="M8" s="637"/>
      <c r="N8" s="637"/>
      <c r="O8" s="637"/>
      <c r="P8" s="640"/>
    </row>
    <row r="9" spans="1:16" ht="12.75" customHeight="1" x14ac:dyDescent="0.2">
      <c r="A9" s="9900" t="s">
        <v>5</v>
      </c>
      <c r="B9" s="9901"/>
      <c r="C9" s="9901"/>
      <c r="D9" s="9902"/>
      <c r="E9" s="9901"/>
      <c r="F9" s="9901"/>
      <c r="G9" s="9901"/>
      <c r="H9" s="9901"/>
      <c r="I9" s="9902"/>
      <c r="J9" s="9901"/>
      <c r="K9" s="9901"/>
      <c r="L9" s="9901"/>
      <c r="M9" s="9901"/>
      <c r="N9" s="9901"/>
      <c r="O9" s="9901"/>
      <c r="P9" s="9903"/>
    </row>
    <row r="10" spans="1:16" ht="12.75" customHeight="1" x14ac:dyDescent="0.2">
      <c r="A10" s="234" t="s">
        <v>6</v>
      </c>
      <c r="B10" s="637"/>
      <c r="C10" s="637"/>
      <c r="D10" s="636"/>
      <c r="E10" s="637"/>
      <c r="F10" s="637"/>
      <c r="G10" s="637"/>
      <c r="H10" s="637"/>
      <c r="I10" s="636"/>
      <c r="J10" s="637"/>
      <c r="K10" s="637"/>
      <c r="L10" s="637"/>
      <c r="M10" s="637"/>
      <c r="N10" s="637"/>
      <c r="O10" s="637"/>
      <c r="P10" s="640"/>
    </row>
    <row r="11" spans="1:16" ht="12.75" customHeight="1" x14ac:dyDescent="0.2">
      <c r="A11" s="234"/>
      <c r="B11" s="637"/>
      <c r="C11" s="637"/>
      <c r="D11" s="636"/>
      <c r="E11" s="637"/>
      <c r="F11" s="637"/>
      <c r="G11" s="633"/>
      <c r="H11" s="637"/>
      <c r="I11" s="636"/>
      <c r="J11" s="637"/>
      <c r="K11" s="637"/>
      <c r="L11" s="637"/>
      <c r="M11" s="637"/>
      <c r="N11" s="637"/>
      <c r="O11" s="637"/>
      <c r="P11" s="640"/>
    </row>
    <row r="12" spans="1:16" ht="12.75" customHeight="1" x14ac:dyDescent="0.2">
      <c r="A12" s="319" t="s">
        <v>147</v>
      </c>
      <c r="B12" s="318"/>
      <c r="C12" s="318"/>
      <c r="D12" s="317"/>
      <c r="E12" s="318" t="s">
        <v>8</v>
      </c>
      <c r="F12" s="318"/>
      <c r="G12" s="318"/>
      <c r="H12" s="318"/>
      <c r="I12" s="317"/>
      <c r="J12" s="318"/>
      <c r="K12" s="318"/>
      <c r="L12" s="318"/>
      <c r="M12" s="318"/>
      <c r="N12" s="316" t="s">
        <v>148</v>
      </c>
      <c r="O12" s="318"/>
      <c r="P12" s="315"/>
    </row>
    <row r="13" spans="1:16" ht="12.75" customHeight="1" x14ac:dyDescent="0.2">
      <c r="A13" s="234"/>
      <c r="B13" s="637"/>
      <c r="C13" s="637"/>
      <c r="D13" s="636"/>
      <c r="E13" s="637"/>
      <c r="F13" s="637"/>
      <c r="G13" s="637"/>
      <c r="H13" s="637"/>
      <c r="I13" s="636"/>
      <c r="J13" s="637"/>
      <c r="K13" s="637"/>
      <c r="L13" s="637"/>
      <c r="M13" s="637"/>
      <c r="N13" s="637"/>
      <c r="O13" s="637"/>
      <c r="P13" s="640"/>
    </row>
    <row r="14" spans="1:16" ht="12.75" customHeight="1" x14ac:dyDescent="0.2">
      <c r="A14" s="314" t="s">
        <v>10</v>
      </c>
      <c r="B14" s="313"/>
      <c r="C14" s="313"/>
      <c r="D14" s="312"/>
      <c r="E14" s="313"/>
      <c r="F14" s="313"/>
      <c r="G14" s="313"/>
      <c r="H14" s="313"/>
      <c r="I14" s="312"/>
      <c r="J14" s="313"/>
      <c r="K14" s="313"/>
      <c r="L14" s="313"/>
      <c r="M14" s="313"/>
      <c r="N14" s="311"/>
      <c r="O14" s="310"/>
      <c r="P14" s="309"/>
    </row>
    <row r="15" spans="1:16" ht="12.75" customHeight="1" x14ac:dyDescent="0.2">
      <c r="A15" s="228"/>
      <c r="B15" s="637"/>
      <c r="C15" s="637"/>
      <c r="D15" s="636"/>
      <c r="E15" s="637"/>
      <c r="F15" s="637"/>
      <c r="G15" s="637"/>
      <c r="H15" s="637"/>
      <c r="I15" s="636"/>
      <c r="J15" s="637"/>
      <c r="K15" s="637"/>
      <c r="L15" s="637"/>
      <c r="M15" s="637"/>
      <c r="N15" s="630" t="s">
        <v>11</v>
      </c>
      <c r="O15" s="227" t="s">
        <v>12</v>
      </c>
      <c r="P15" s="640"/>
    </row>
    <row r="16" spans="1:16" ht="12.75" customHeight="1" x14ac:dyDescent="0.2">
      <c r="A16" s="308" t="s">
        <v>13</v>
      </c>
      <c r="B16" s="307"/>
      <c r="C16" s="307"/>
      <c r="D16" s="306"/>
      <c r="E16" s="307"/>
      <c r="F16" s="307"/>
      <c r="G16" s="307"/>
      <c r="H16" s="307"/>
      <c r="I16" s="306"/>
      <c r="J16" s="307"/>
      <c r="K16" s="307"/>
      <c r="L16" s="307"/>
      <c r="M16" s="307"/>
      <c r="N16" s="305"/>
      <c r="O16" s="304"/>
      <c r="P16" s="304"/>
    </row>
    <row r="17" spans="1:47" ht="12.75" customHeight="1" x14ac:dyDescent="0.2">
      <c r="A17" s="303" t="s">
        <v>14</v>
      </c>
      <c r="B17" s="302"/>
      <c r="C17" s="302"/>
      <c r="D17" s="301"/>
      <c r="E17" s="302"/>
      <c r="F17" s="302"/>
      <c r="G17" s="302"/>
      <c r="H17" s="302"/>
      <c r="I17" s="301"/>
      <c r="J17" s="302"/>
      <c r="K17" s="302"/>
      <c r="L17" s="302"/>
      <c r="M17" s="302"/>
      <c r="N17" s="300" t="s">
        <v>15</v>
      </c>
      <c r="O17" s="299" t="s">
        <v>16</v>
      </c>
      <c r="P17" s="298"/>
    </row>
    <row r="18" spans="1:47" ht="12.75" customHeight="1" x14ac:dyDescent="0.2">
      <c r="A18" s="9904"/>
      <c r="B18" s="9905"/>
      <c r="C18" s="9905"/>
      <c r="D18" s="9906"/>
      <c r="E18" s="9905"/>
      <c r="F18" s="9905"/>
      <c r="G18" s="9905"/>
      <c r="H18" s="9905"/>
      <c r="I18" s="9906"/>
      <c r="J18" s="9905"/>
      <c r="K18" s="9905"/>
      <c r="L18" s="9905"/>
      <c r="M18" s="9905"/>
      <c r="N18" s="9907"/>
      <c r="O18" s="9908"/>
      <c r="P18" s="9909" t="s">
        <v>8</v>
      </c>
    </row>
    <row r="19" spans="1:47" ht="12.75" customHeight="1" x14ac:dyDescent="0.2">
      <c r="A19" s="228"/>
      <c r="B19" s="637"/>
      <c r="C19" s="637"/>
      <c r="D19" s="636"/>
      <c r="E19" s="637"/>
      <c r="F19" s="637"/>
      <c r="G19" s="637"/>
      <c r="H19" s="637"/>
      <c r="I19" s="636"/>
      <c r="J19" s="637"/>
      <c r="K19" s="222"/>
      <c r="L19" s="637" t="s">
        <v>17</v>
      </c>
      <c r="M19" s="637"/>
      <c r="N19" s="624"/>
      <c r="O19" s="221"/>
      <c r="P19" s="640"/>
      <c r="AU19" s="10673"/>
    </row>
    <row r="20" spans="1:47" ht="12.75" customHeight="1" x14ac:dyDescent="0.2">
      <c r="A20" s="9910"/>
      <c r="B20" s="9911"/>
      <c r="C20" s="9911"/>
      <c r="D20" s="9912"/>
      <c r="E20" s="9911"/>
      <c r="F20" s="9911"/>
      <c r="G20" s="9911"/>
      <c r="H20" s="9911"/>
      <c r="I20" s="9912"/>
      <c r="J20" s="9911"/>
      <c r="K20" s="9911"/>
      <c r="L20" s="9911"/>
      <c r="M20" s="9911"/>
      <c r="N20" s="9913"/>
      <c r="O20" s="9914"/>
      <c r="P20" s="9915"/>
    </row>
    <row r="21" spans="1:47" ht="12.75" customHeight="1" x14ac:dyDescent="0.2">
      <c r="A21" s="234"/>
      <c r="B21" s="637"/>
      <c r="C21" s="641"/>
      <c r="D21" s="641"/>
      <c r="E21" s="637"/>
      <c r="F21" s="637"/>
      <c r="G21" s="637"/>
      <c r="H21" s="637" t="s">
        <v>8</v>
      </c>
      <c r="I21" s="636"/>
      <c r="J21" s="637"/>
      <c r="K21" s="637"/>
      <c r="L21" s="637"/>
      <c r="M21" s="637"/>
      <c r="N21" s="622"/>
      <c r="O21" s="621"/>
      <c r="P21" s="640"/>
    </row>
    <row r="22" spans="1:47" ht="12.75" customHeight="1" x14ac:dyDescent="0.2">
      <c r="A22" s="228"/>
      <c r="B22" s="637"/>
      <c r="C22" s="637"/>
      <c r="D22" s="636"/>
      <c r="E22" s="637"/>
      <c r="F22" s="637"/>
      <c r="G22" s="637"/>
      <c r="H22" s="637"/>
      <c r="I22" s="636"/>
      <c r="J22" s="637"/>
      <c r="K22" s="637"/>
      <c r="L22" s="637"/>
      <c r="M22" s="637"/>
      <c r="N22" s="637"/>
      <c r="O22" s="637"/>
      <c r="P22" s="640"/>
    </row>
    <row r="23" spans="1:47" ht="12.75" customHeight="1" x14ac:dyDescent="0.2">
      <c r="A23" s="297" t="s">
        <v>18</v>
      </c>
      <c r="B23" s="296"/>
      <c r="C23" s="296"/>
      <c r="D23" s="9916"/>
      <c r="E23" s="9917" t="s">
        <v>19</v>
      </c>
      <c r="F23" s="9917"/>
      <c r="G23" s="9917"/>
      <c r="H23" s="9917"/>
      <c r="I23" s="9917"/>
      <c r="J23" s="9917"/>
      <c r="K23" s="9917"/>
      <c r="L23" s="9917"/>
      <c r="M23" s="296"/>
      <c r="N23" s="296"/>
      <c r="O23" s="296"/>
      <c r="P23" s="295"/>
    </row>
    <row r="24" spans="1:47" ht="15.75" x14ac:dyDescent="0.25">
      <c r="A24" s="228"/>
      <c r="B24" s="637"/>
      <c r="C24" s="637"/>
      <c r="D24" s="636"/>
      <c r="E24" s="620" t="s">
        <v>20</v>
      </c>
      <c r="F24" s="620"/>
      <c r="G24" s="620"/>
      <c r="H24" s="620"/>
      <c r="I24" s="620"/>
      <c r="J24" s="620"/>
      <c r="K24" s="620"/>
      <c r="L24" s="620"/>
      <c r="M24" s="637"/>
      <c r="N24" s="637"/>
      <c r="O24" s="637"/>
      <c r="P24" s="640"/>
    </row>
    <row r="25" spans="1:47" ht="12.75" customHeight="1" x14ac:dyDescent="0.2">
      <c r="A25" s="619"/>
      <c r="B25" s="618" t="s">
        <v>21</v>
      </c>
      <c r="C25" s="617"/>
      <c r="D25" s="617"/>
      <c r="E25" s="617"/>
      <c r="F25" s="617"/>
      <c r="G25" s="617"/>
      <c r="H25" s="617"/>
      <c r="I25" s="617"/>
      <c r="J25" s="617"/>
      <c r="K25" s="617"/>
      <c r="L25" s="617"/>
      <c r="M25" s="617"/>
      <c r="N25" s="617"/>
      <c r="O25" s="637"/>
      <c r="P25" s="640"/>
    </row>
    <row r="26" spans="1:47" ht="12.75" customHeight="1" x14ac:dyDescent="0.2">
      <c r="A26" s="616" t="s">
        <v>22</v>
      </c>
      <c r="B26" s="615" t="s">
        <v>23</v>
      </c>
      <c r="C26" s="615"/>
      <c r="D26" s="616" t="s">
        <v>24</v>
      </c>
      <c r="E26" s="616" t="s">
        <v>25</v>
      </c>
      <c r="F26" s="616" t="s">
        <v>22</v>
      </c>
      <c r="G26" s="615" t="s">
        <v>23</v>
      </c>
      <c r="H26" s="615"/>
      <c r="I26" s="616" t="s">
        <v>24</v>
      </c>
      <c r="J26" s="616" t="s">
        <v>25</v>
      </c>
      <c r="K26" s="616" t="s">
        <v>22</v>
      </c>
      <c r="L26" s="615" t="s">
        <v>23</v>
      </c>
      <c r="M26" s="615"/>
      <c r="N26" s="218" t="s">
        <v>24</v>
      </c>
      <c r="O26" s="616" t="s">
        <v>25</v>
      </c>
      <c r="P26" s="640"/>
    </row>
    <row r="27" spans="1:47" ht="12.75" customHeight="1" x14ac:dyDescent="0.2">
      <c r="A27" s="616"/>
      <c r="B27" s="615" t="s">
        <v>26</v>
      </c>
      <c r="C27" s="615" t="s">
        <v>2</v>
      </c>
      <c r="D27" s="616"/>
      <c r="E27" s="616"/>
      <c r="F27" s="616"/>
      <c r="G27" s="615" t="s">
        <v>26</v>
      </c>
      <c r="H27" s="615" t="s">
        <v>2</v>
      </c>
      <c r="I27" s="616"/>
      <c r="J27" s="616"/>
      <c r="K27" s="616"/>
      <c r="L27" s="615" t="s">
        <v>26</v>
      </c>
      <c r="M27" s="615" t="s">
        <v>2</v>
      </c>
      <c r="N27" s="614"/>
      <c r="O27" s="616"/>
      <c r="P27" s="640"/>
      <c r="Q27" s="35" t="s">
        <v>166</v>
      </c>
      <c r="R27" s="34"/>
      <c r="S27" s="238" t="s">
        <v>167</v>
      </c>
    </row>
    <row r="28" spans="1:47" ht="12.75" customHeight="1" x14ac:dyDescent="0.2">
      <c r="A28" s="9918">
        <v>1</v>
      </c>
      <c r="B28" s="9919">
        <v>0</v>
      </c>
      <c r="C28" s="9920">
        <v>0.15</v>
      </c>
      <c r="D28" s="9921">
        <v>16000</v>
      </c>
      <c r="E28" s="9922">
        <f t="shared" ref="E28:E59" si="0">D28*(100-2.68)/100</f>
        <v>15571.2</v>
      </c>
      <c r="F28" s="9923">
        <v>33</v>
      </c>
      <c r="G28" s="9924">
        <v>8</v>
      </c>
      <c r="H28" s="9924">
        <v>8.15</v>
      </c>
      <c r="I28" s="9921">
        <v>16000</v>
      </c>
      <c r="J28" s="9922">
        <f t="shared" ref="J28:J59" si="1">I28*(100-2.68)/100</f>
        <v>15571.2</v>
      </c>
      <c r="K28" s="9923">
        <v>65</v>
      </c>
      <c r="L28" s="9924">
        <v>16</v>
      </c>
      <c r="M28" s="9924">
        <v>16.149999999999999</v>
      </c>
      <c r="N28" s="9921">
        <v>16000</v>
      </c>
      <c r="O28" s="9922">
        <f t="shared" ref="O28:O59" si="2">N28*(100-2.68)/100</f>
        <v>15571.2</v>
      </c>
      <c r="P28" s="294"/>
      <c r="Q28" s="9764">
        <v>0</v>
      </c>
      <c r="R28" s="10692">
        <v>0.15</v>
      </c>
      <c r="S28" s="11">
        <f>AVERAGE(D28:D31)</f>
        <v>16000</v>
      </c>
    </row>
    <row r="29" spans="1:47" ht="12.75" customHeight="1" x14ac:dyDescent="0.2">
      <c r="A29" s="10670">
        <v>2</v>
      </c>
      <c r="B29" s="10670">
        <v>0.15</v>
      </c>
      <c r="C29" s="214">
        <v>0.3</v>
      </c>
      <c r="D29" s="10673">
        <v>16000</v>
      </c>
      <c r="E29" s="215">
        <f t="shared" si="0"/>
        <v>15571.2</v>
      </c>
      <c r="F29" s="10675">
        <v>34</v>
      </c>
      <c r="G29" s="10671">
        <v>8.15</v>
      </c>
      <c r="H29" s="10671">
        <v>8.3000000000000007</v>
      </c>
      <c r="I29" s="10673">
        <v>16000</v>
      </c>
      <c r="J29" s="215">
        <f t="shared" si="1"/>
        <v>15571.2</v>
      </c>
      <c r="K29" s="10675">
        <v>66</v>
      </c>
      <c r="L29" s="10671">
        <v>16.149999999999999</v>
      </c>
      <c r="M29" s="10671">
        <v>16.3</v>
      </c>
      <c r="N29" s="10673">
        <v>16000</v>
      </c>
      <c r="O29" s="215">
        <f t="shared" si="2"/>
        <v>15571.2</v>
      </c>
      <c r="P29" s="640"/>
      <c r="Q29" s="10696">
        <v>1</v>
      </c>
      <c r="R29" s="10692">
        <v>1.1499999999999999</v>
      </c>
      <c r="S29" s="11">
        <f>AVERAGE(D32:D35)</f>
        <v>16000</v>
      </c>
    </row>
    <row r="30" spans="1:47" ht="12.75" customHeight="1" x14ac:dyDescent="0.2">
      <c r="A30" s="9925">
        <v>3</v>
      </c>
      <c r="B30" s="9926">
        <v>0.3</v>
      </c>
      <c r="C30" s="9927">
        <v>0.45</v>
      </c>
      <c r="D30" s="9928">
        <v>16000</v>
      </c>
      <c r="E30" s="9929">
        <f t="shared" si="0"/>
        <v>15571.2</v>
      </c>
      <c r="F30" s="9930">
        <v>35</v>
      </c>
      <c r="G30" s="9931">
        <v>8.3000000000000007</v>
      </c>
      <c r="H30" s="9931">
        <v>8.4499999999999993</v>
      </c>
      <c r="I30" s="9928">
        <v>16000</v>
      </c>
      <c r="J30" s="9929">
        <f t="shared" si="1"/>
        <v>15571.2</v>
      </c>
      <c r="K30" s="9930">
        <v>67</v>
      </c>
      <c r="L30" s="9931">
        <v>16.3</v>
      </c>
      <c r="M30" s="9931">
        <v>16.45</v>
      </c>
      <c r="N30" s="9928">
        <v>16000</v>
      </c>
      <c r="O30" s="9929">
        <f t="shared" si="2"/>
        <v>15571.2</v>
      </c>
      <c r="P30" s="9932"/>
      <c r="Q30" s="10630">
        <v>2</v>
      </c>
      <c r="R30" s="10692">
        <v>2.15</v>
      </c>
      <c r="S30" s="11">
        <f>AVERAGE(D36:D39)</f>
        <v>16000</v>
      </c>
      <c r="V30" s="9933"/>
    </row>
    <row r="31" spans="1:47" ht="12.75" customHeight="1" x14ac:dyDescent="0.2">
      <c r="A31" s="10670">
        <v>4</v>
      </c>
      <c r="B31" s="10670">
        <v>0.45</v>
      </c>
      <c r="C31" s="10671">
        <v>1</v>
      </c>
      <c r="D31" s="10673">
        <v>16000</v>
      </c>
      <c r="E31" s="215">
        <f t="shared" si="0"/>
        <v>15571.2</v>
      </c>
      <c r="F31" s="10675">
        <v>36</v>
      </c>
      <c r="G31" s="10671">
        <v>8.4499999999999993</v>
      </c>
      <c r="H31" s="10671">
        <v>9</v>
      </c>
      <c r="I31" s="10673">
        <v>16000</v>
      </c>
      <c r="J31" s="215">
        <f t="shared" si="1"/>
        <v>15571.2</v>
      </c>
      <c r="K31" s="10675">
        <v>68</v>
      </c>
      <c r="L31" s="10671">
        <v>16.45</v>
      </c>
      <c r="M31" s="10671">
        <v>17</v>
      </c>
      <c r="N31" s="10673">
        <v>16000</v>
      </c>
      <c r="O31" s="215">
        <f t="shared" si="2"/>
        <v>15571.2</v>
      </c>
      <c r="P31" s="640"/>
      <c r="Q31" s="10630">
        <v>3</v>
      </c>
      <c r="R31" s="10631">
        <v>3.15</v>
      </c>
      <c r="S31" s="11">
        <f>AVERAGE(D40:D43)</f>
        <v>16000</v>
      </c>
    </row>
    <row r="32" spans="1:47" ht="12.75" customHeight="1" x14ac:dyDescent="0.2">
      <c r="A32" s="9934">
        <v>5</v>
      </c>
      <c r="B32" s="9935">
        <v>1</v>
      </c>
      <c r="C32" s="9936">
        <v>1.1499999999999999</v>
      </c>
      <c r="D32" s="9937">
        <v>16000</v>
      </c>
      <c r="E32" s="9938">
        <f t="shared" si="0"/>
        <v>15571.2</v>
      </c>
      <c r="F32" s="9939">
        <v>37</v>
      </c>
      <c r="G32" s="9935">
        <v>9</v>
      </c>
      <c r="H32" s="9935">
        <v>9.15</v>
      </c>
      <c r="I32" s="9937">
        <v>16000</v>
      </c>
      <c r="J32" s="9938">
        <f t="shared" si="1"/>
        <v>15571.2</v>
      </c>
      <c r="K32" s="9939">
        <v>69</v>
      </c>
      <c r="L32" s="9935">
        <v>17</v>
      </c>
      <c r="M32" s="9935">
        <v>17.149999999999999</v>
      </c>
      <c r="N32" s="9937">
        <v>16000</v>
      </c>
      <c r="O32" s="9938">
        <f t="shared" si="2"/>
        <v>15571.2</v>
      </c>
      <c r="P32" s="293"/>
      <c r="Q32" s="10630">
        <v>4</v>
      </c>
      <c r="R32" s="10631">
        <v>4.1500000000000004</v>
      </c>
      <c r="S32" s="11">
        <f>AVERAGE(D44:D47)</f>
        <v>16000</v>
      </c>
      <c r="AQ32" s="9937"/>
    </row>
    <row r="33" spans="1:19" ht="12.75" customHeight="1" x14ac:dyDescent="0.2">
      <c r="A33" s="9940">
        <v>6</v>
      </c>
      <c r="B33" s="9941">
        <v>1.1499999999999999</v>
      </c>
      <c r="C33" s="9942">
        <v>1.3</v>
      </c>
      <c r="D33" s="9943">
        <v>16000</v>
      </c>
      <c r="E33" s="9944">
        <f t="shared" si="0"/>
        <v>15571.2</v>
      </c>
      <c r="F33" s="9945">
        <v>38</v>
      </c>
      <c r="G33" s="9942">
        <v>9.15</v>
      </c>
      <c r="H33" s="9942">
        <v>9.3000000000000007</v>
      </c>
      <c r="I33" s="9943">
        <v>16000</v>
      </c>
      <c r="J33" s="9944">
        <f t="shared" si="1"/>
        <v>15571.2</v>
      </c>
      <c r="K33" s="9945">
        <v>70</v>
      </c>
      <c r="L33" s="9942">
        <v>17.149999999999999</v>
      </c>
      <c r="M33" s="9942">
        <v>17.3</v>
      </c>
      <c r="N33" s="9943">
        <v>16000</v>
      </c>
      <c r="O33" s="9944">
        <f t="shared" si="2"/>
        <v>15571.2</v>
      </c>
      <c r="P33" s="9946"/>
      <c r="Q33" s="10696">
        <v>5</v>
      </c>
      <c r="R33" s="10631">
        <v>5.15</v>
      </c>
      <c r="S33" s="11">
        <f>AVERAGE(D48:D51)</f>
        <v>16000</v>
      </c>
    </row>
    <row r="34" spans="1:19" x14ac:dyDescent="0.2">
      <c r="A34" s="9947">
        <v>7</v>
      </c>
      <c r="B34" s="9948">
        <v>1.3</v>
      </c>
      <c r="C34" s="9949">
        <v>1.45</v>
      </c>
      <c r="D34" s="9950">
        <v>16000</v>
      </c>
      <c r="E34" s="9951">
        <f t="shared" si="0"/>
        <v>15571.2</v>
      </c>
      <c r="F34" s="9952">
        <v>39</v>
      </c>
      <c r="G34" s="9953">
        <v>9.3000000000000007</v>
      </c>
      <c r="H34" s="9953">
        <v>9.4499999999999993</v>
      </c>
      <c r="I34" s="9950">
        <v>16000</v>
      </c>
      <c r="J34" s="9951">
        <f t="shared" si="1"/>
        <v>15571.2</v>
      </c>
      <c r="K34" s="9952">
        <v>71</v>
      </c>
      <c r="L34" s="9953">
        <v>17.3</v>
      </c>
      <c r="M34" s="9953">
        <v>17.45</v>
      </c>
      <c r="N34" s="9950">
        <v>16000</v>
      </c>
      <c r="O34" s="9951">
        <f t="shared" si="2"/>
        <v>15571.2</v>
      </c>
      <c r="P34" s="9954"/>
      <c r="Q34" s="10696">
        <v>6</v>
      </c>
      <c r="R34" s="10631">
        <v>6.15</v>
      </c>
      <c r="S34" s="11">
        <f>AVERAGE(D52:D55)</f>
        <v>16000</v>
      </c>
    </row>
    <row r="35" spans="1:19" x14ac:dyDescent="0.2">
      <c r="A35" s="10670">
        <v>8</v>
      </c>
      <c r="B35" s="10670">
        <v>1.45</v>
      </c>
      <c r="C35" s="10671">
        <v>2</v>
      </c>
      <c r="D35" s="10673">
        <v>16000</v>
      </c>
      <c r="E35" s="215">
        <f t="shared" si="0"/>
        <v>15571.2</v>
      </c>
      <c r="F35" s="10675">
        <v>40</v>
      </c>
      <c r="G35" s="10671">
        <v>9.4499999999999993</v>
      </c>
      <c r="H35" s="10671">
        <v>10</v>
      </c>
      <c r="I35" s="10673">
        <v>16000</v>
      </c>
      <c r="J35" s="215">
        <f t="shared" si="1"/>
        <v>15571.2</v>
      </c>
      <c r="K35" s="10675">
        <v>72</v>
      </c>
      <c r="L35" s="10676">
        <v>17.45</v>
      </c>
      <c r="M35" s="10671">
        <v>18</v>
      </c>
      <c r="N35" s="10673">
        <v>16000</v>
      </c>
      <c r="O35" s="215">
        <f t="shared" si="2"/>
        <v>15571.2</v>
      </c>
      <c r="P35" s="640"/>
      <c r="Q35" s="10696">
        <v>7</v>
      </c>
      <c r="R35" s="18">
        <v>7.15</v>
      </c>
      <c r="S35" s="11">
        <f>AVERAGE(D56:D59)</f>
        <v>16000</v>
      </c>
    </row>
    <row r="36" spans="1:19" x14ac:dyDescent="0.2">
      <c r="A36" s="9955">
        <v>9</v>
      </c>
      <c r="B36" s="9956">
        <v>2</v>
      </c>
      <c r="C36" s="9957">
        <v>2.15</v>
      </c>
      <c r="D36" s="9958">
        <v>16000</v>
      </c>
      <c r="E36" s="9959">
        <f t="shared" si="0"/>
        <v>15571.2</v>
      </c>
      <c r="F36" s="9960">
        <v>41</v>
      </c>
      <c r="G36" s="9961">
        <v>10</v>
      </c>
      <c r="H36" s="9962">
        <v>10.15</v>
      </c>
      <c r="I36" s="9958">
        <v>16000</v>
      </c>
      <c r="J36" s="9959">
        <f t="shared" si="1"/>
        <v>15571.2</v>
      </c>
      <c r="K36" s="9960">
        <v>73</v>
      </c>
      <c r="L36" s="9962">
        <v>18</v>
      </c>
      <c r="M36" s="9961">
        <v>18.149999999999999</v>
      </c>
      <c r="N36" s="9958">
        <v>16000</v>
      </c>
      <c r="O36" s="9959">
        <f t="shared" si="2"/>
        <v>15571.2</v>
      </c>
      <c r="P36" s="292"/>
      <c r="Q36" s="10696">
        <v>8</v>
      </c>
      <c r="R36" s="10696">
        <v>8.15</v>
      </c>
      <c r="S36" s="11">
        <f>AVERAGE(I28:I31)</f>
        <v>16000</v>
      </c>
    </row>
    <row r="37" spans="1:19" x14ac:dyDescent="0.2">
      <c r="A37" s="10670">
        <v>10</v>
      </c>
      <c r="B37" s="10670">
        <v>2.15</v>
      </c>
      <c r="C37" s="10671">
        <v>2.2999999999999998</v>
      </c>
      <c r="D37" s="10673">
        <v>16000</v>
      </c>
      <c r="E37" s="215">
        <f t="shared" si="0"/>
        <v>15571.2</v>
      </c>
      <c r="F37" s="10675">
        <v>42</v>
      </c>
      <c r="G37" s="10671">
        <v>10.15</v>
      </c>
      <c r="H37" s="10676">
        <v>10.3</v>
      </c>
      <c r="I37" s="10673">
        <v>16000</v>
      </c>
      <c r="J37" s="215">
        <f t="shared" si="1"/>
        <v>15571.2</v>
      </c>
      <c r="K37" s="10675">
        <v>74</v>
      </c>
      <c r="L37" s="10676">
        <v>18.149999999999999</v>
      </c>
      <c r="M37" s="10671">
        <v>18.3</v>
      </c>
      <c r="N37" s="10673">
        <v>16000</v>
      </c>
      <c r="O37" s="215">
        <f t="shared" si="2"/>
        <v>15571.2</v>
      </c>
      <c r="P37" s="640"/>
      <c r="Q37" s="10696">
        <v>9</v>
      </c>
      <c r="R37" s="10696">
        <v>9.15</v>
      </c>
      <c r="S37" s="11">
        <f>AVERAGE(I32:I35)</f>
        <v>16000</v>
      </c>
    </row>
    <row r="38" spans="1:19" x14ac:dyDescent="0.2">
      <c r="A38" s="10670">
        <v>11</v>
      </c>
      <c r="B38" s="214">
        <v>2.2999999999999998</v>
      </c>
      <c r="C38" s="216">
        <v>2.4500000000000002</v>
      </c>
      <c r="D38" s="10673">
        <v>16000</v>
      </c>
      <c r="E38" s="215">
        <f t="shared" si="0"/>
        <v>15571.2</v>
      </c>
      <c r="F38" s="10675">
        <v>43</v>
      </c>
      <c r="G38" s="10671">
        <v>10.3</v>
      </c>
      <c r="H38" s="10676">
        <v>10.45</v>
      </c>
      <c r="I38" s="10673">
        <v>16000</v>
      </c>
      <c r="J38" s="215">
        <f t="shared" si="1"/>
        <v>15571.2</v>
      </c>
      <c r="K38" s="10675">
        <v>75</v>
      </c>
      <c r="L38" s="10676">
        <v>18.3</v>
      </c>
      <c r="M38" s="10671">
        <v>18.45</v>
      </c>
      <c r="N38" s="10673">
        <v>16000</v>
      </c>
      <c r="O38" s="215">
        <f t="shared" si="2"/>
        <v>15571.2</v>
      </c>
      <c r="P38" s="640"/>
      <c r="Q38" s="10696">
        <v>10</v>
      </c>
      <c r="R38" s="10693">
        <v>10.15</v>
      </c>
      <c r="S38" s="11">
        <f>AVERAGE(I36:I39)</f>
        <v>16000</v>
      </c>
    </row>
    <row r="39" spans="1:19" x14ac:dyDescent="0.2">
      <c r="A39" s="10670">
        <v>12</v>
      </c>
      <c r="B39" s="10670">
        <v>2.4500000000000002</v>
      </c>
      <c r="C39" s="10671">
        <v>3</v>
      </c>
      <c r="D39" s="10673">
        <v>16000</v>
      </c>
      <c r="E39" s="215">
        <f t="shared" si="0"/>
        <v>15571.2</v>
      </c>
      <c r="F39" s="10675">
        <v>44</v>
      </c>
      <c r="G39" s="10671">
        <v>10.45</v>
      </c>
      <c r="H39" s="10676">
        <v>11</v>
      </c>
      <c r="I39" s="10673">
        <v>16000</v>
      </c>
      <c r="J39" s="215">
        <f t="shared" si="1"/>
        <v>15571.2</v>
      </c>
      <c r="K39" s="10675">
        <v>76</v>
      </c>
      <c r="L39" s="10676">
        <v>18.45</v>
      </c>
      <c r="M39" s="10671">
        <v>19</v>
      </c>
      <c r="N39" s="10673">
        <v>16000</v>
      </c>
      <c r="O39" s="215">
        <f t="shared" si="2"/>
        <v>15571.2</v>
      </c>
      <c r="P39" s="640"/>
      <c r="Q39" s="10696">
        <v>11</v>
      </c>
      <c r="R39" s="10693">
        <v>11.15</v>
      </c>
      <c r="S39" s="11">
        <f>AVERAGE(I40:I43)</f>
        <v>16000</v>
      </c>
    </row>
    <row r="40" spans="1:19" x14ac:dyDescent="0.2">
      <c r="A40" s="9963">
        <v>13</v>
      </c>
      <c r="B40" s="9964">
        <v>3</v>
      </c>
      <c r="C40" s="9965">
        <v>3.15</v>
      </c>
      <c r="D40" s="9966">
        <v>16000</v>
      </c>
      <c r="E40" s="9967">
        <f t="shared" si="0"/>
        <v>15571.2</v>
      </c>
      <c r="F40" s="9968">
        <v>45</v>
      </c>
      <c r="G40" s="9969">
        <v>11</v>
      </c>
      <c r="H40" s="9970">
        <v>11.15</v>
      </c>
      <c r="I40" s="9966">
        <v>16000</v>
      </c>
      <c r="J40" s="9967">
        <f t="shared" si="1"/>
        <v>15571.2</v>
      </c>
      <c r="K40" s="9968">
        <v>77</v>
      </c>
      <c r="L40" s="9970">
        <v>19</v>
      </c>
      <c r="M40" s="9969">
        <v>19.149999999999999</v>
      </c>
      <c r="N40" s="9966">
        <v>16000</v>
      </c>
      <c r="O40" s="9967">
        <f t="shared" si="2"/>
        <v>15571.2</v>
      </c>
      <c r="P40" s="9971"/>
      <c r="Q40" s="10696">
        <v>12</v>
      </c>
      <c r="R40" s="10693">
        <v>12.15</v>
      </c>
      <c r="S40" s="11">
        <f>AVERAGE(I44:I47)</f>
        <v>16000</v>
      </c>
    </row>
    <row r="41" spans="1:19" x14ac:dyDescent="0.2">
      <c r="A41" s="10670">
        <v>14</v>
      </c>
      <c r="B41" s="10670">
        <v>3.15</v>
      </c>
      <c r="C41" s="10676">
        <v>3.3</v>
      </c>
      <c r="D41" s="10673">
        <v>16000</v>
      </c>
      <c r="E41" s="215">
        <f t="shared" si="0"/>
        <v>15571.2</v>
      </c>
      <c r="F41" s="10675">
        <v>46</v>
      </c>
      <c r="G41" s="10671">
        <v>11.15</v>
      </c>
      <c r="H41" s="10676">
        <v>11.3</v>
      </c>
      <c r="I41" s="10673">
        <v>16000</v>
      </c>
      <c r="J41" s="215">
        <f t="shared" si="1"/>
        <v>15571.2</v>
      </c>
      <c r="K41" s="10675">
        <v>78</v>
      </c>
      <c r="L41" s="10676">
        <v>19.149999999999999</v>
      </c>
      <c r="M41" s="10671">
        <v>19.3</v>
      </c>
      <c r="N41" s="10673">
        <v>16000</v>
      </c>
      <c r="O41" s="215">
        <f t="shared" si="2"/>
        <v>15571.2</v>
      </c>
      <c r="P41" s="640"/>
      <c r="Q41" s="10696">
        <v>13</v>
      </c>
      <c r="R41" s="10693">
        <v>13.15</v>
      </c>
      <c r="S41" s="11">
        <f>AVERAGE(I48:I51)</f>
        <v>16000</v>
      </c>
    </row>
    <row r="42" spans="1:19" x14ac:dyDescent="0.2">
      <c r="A42" s="10670">
        <v>15</v>
      </c>
      <c r="B42" s="214">
        <v>3.3</v>
      </c>
      <c r="C42" s="10672">
        <v>3.45</v>
      </c>
      <c r="D42" s="10673">
        <v>16000</v>
      </c>
      <c r="E42" s="215">
        <f t="shared" si="0"/>
        <v>15571.2</v>
      </c>
      <c r="F42" s="10675">
        <v>47</v>
      </c>
      <c r="G42" s="10671">
        <v>11.3</v>
      </c>
      <c r="H42" s="10676">
        <v>11.45</v>
      </c>
      <c r="I42" s="10673">
        <v>16000</v>
      </c>
      <c r="J42" s="215">
        <f t="shared" si="1"/>
        <v>15571.2</v>
      </c>
      <c r="K42" s="10675">
        <v>79</v>
      </c>
      <c r="L42" s="10676">
        <v>19.3</v>
      </c>
      <c r="M42" s="10671">
        <v>19.45</v>
      </c>
      <c r="N42" s="10673">
        <v>16000</v>
      </c>
      <c r="O42" s="215">
        <f t="shared" si="2"/>
        <v>15571.2</v>
      </c>
      <c r="P42" s="640"/>
      <c r="Q42" s="10696">
        <v>14</v>
      </c>
      <c r="R42" s="10693">
        <v>14.15</v>
      </c>
      <c r="S42" s="11">
        <f>AVERAGE(I52:I55)</f>
        <v>16000</v>
      </c>
    </row>
    <row r="43" spans="1:19" x14ac:dyDescent="0.2">
      <c r="A43" s="10670">
        <v>16</v>
      </c>
      <c r="B43" s="10670">
        <v>3.45</v>
      </c>
      <c r="C43" s="10676">
        <v>4</v>
      </c>
      <c r="D43" s="10673">
        <v>16000</v>
      </c>
      <c r="E43" s="215">
        <f t="shared" si="0"/>
        <v>15571.2</v>
      </c>
      <c r="F43" s="10675">
        <v>48</v>
      </c>
      <c r="G43" s="10671">
        <v>11.45</v>
      </c>
      <c r="H43" s="10676">
        <v>12</v>
      </c>
      <c r="I43" s="10673">
        <v>16000</v>
      </c>
      <c r="J43" s="215">
        <f t="shared" si="1"/>
        <v>15571.2</v>
      </c>
      <c r="K43" s="10675">
        <v>80</v>
      </c>
      <c r="L43" s="10676">
        <v>19.45</v>
      </c>
      <c r="M43" s="10676">
        <v>20</v>
      </c>
      <c r="N43" s="10673">
        <v>16000</v>
      </c>
      <c r="O43" s="215">
        <f t="shared" si="2"/>
        <v>15571.2</v>
      </c>
      <c r="P43" s="640"/>
      <c r="Q43" s="10696">
        <v>15</v>
      </c>
      <c r="R43" s="10696">
        <v>15.15</v>
      </c>
      <c r="S43" s="11">
        <f>AVERAGE(I56:I59)</f>
        <v>16000</v>
      </c>
    </row>
    <row r="44" spans="1:19" x14ac:dyDescent="0.2">
      <c r="A44" s="9972">
        <v>17</v>
      </c>
      <c r="B44" s="9973">
        <v>4</v>
      </c>
      <c r="C44" s="9974">
        <v>4.1500000000000004</v>
      </c>
      <c r="D44" s="9975">
        <v>16000</v>
      </c>
      <c r="E44" s="9976">
        <f t="shared" si="0"/>
        <v>15571.2</v>
      </c>
      <c r="F44" s="9977">
        <v>49</v>
      </c>
      <c r="G44" s="9978">
        <v>12</v>
      </c>
      <c r="H44" s="9979">
        <v>12.15</v>
      </c>
      <c r="I44" s="9975">
        <v>16000</v>
      </c>
      <c r="J44" s="9976">
        <f t="shared" si="1"/>
        <v>15571.2</v>
      </c>
      <c r="K44" s="9977">
        <v>81</v>
      </c>
      <c r="L44" s="9979">
        <v>20</v>
      </c>
      <c r="M44" s="9978">
        <v>20.149999999999999</v>
      </c>
      <c r="N44" s="9975">
        <v>16000</v>
      </c>
      <c r="O44" s="9976">
        <f t="shared" si="2"/>
        <v>15571.2</v>
      </c>
      <c r="P44" s="9980"/>
      <c r="Q44" s="10696">
        <v>16</v>
      </c>
      <c r="R44" s="10696">
        <v>16.149999999999999</v>
      </c>
      <c r="S44" s="11">
        <f>AVERAGE(N28:N31)</f>
        <v>16000</v>
      </c>
    </row>
    <row r="45" spans="1:19" x14ac:dyDescent="0.2">
      <c r="A45" s="10670">
        <v>18</v>
      </c>
      <c r="B45" s="10670">
        <v>4.1500000000000004</v>
      </c>
      <c r="C45" s="10676">
        <v>4.3</v>
      </c>
      <c r="D45" s="10673">
        <v>16000</v>
      </c>
      <c r="E45" s="215">
        <f t="shared" si="0"/>
        <v>15571.2</v>
      </c>
      <c r="F45" s="10675">
        <v>50</v>
      </c>
      <c r="G45" s="10671">
        <v>12.15</v>
      </c>
      <c r="H45" s="10676">
        <v>12.3</v>
      </c>
      <c r="I45" s="10673">
        <v>16000</v>
      </c>
      <c r="J45" s="215">
        <f t="shared" si="1"/>
        <v>15571.2</v>
      </c>
      <c r="K45" s="10675">
        <v>82</v>
      </c>
      <c r="L45" s="10676">
        <v>20.149999999999999</v>
      </c>
      <c r="M45" s="10671">
        <v>20.3</v>
      </c>
      <c r="N45" s="10673">
        <v>16000</v>
      </c>
      <c r="O45" s="215">
        <f t="shared" si="2"/>
        <v>15571.2</v>
      </c>
      <c r="P45" s="640"/>
      <c r="Q45" s="10696">
        <v>17</v>
      </c>
      <c r="R45" s="10696">
        <v>17.149999999999999</v>
      </c>
      <c r="S45" s="11">
        <f>AVERAGE(N32:N35)</f>
        <v>16000</v>
      </c>
    </row>
    <row r="46" spans="1:19" x14ac:dyDescent="0.2">
      <c r="A46" s="10670">
        <v>19</v>
      </c>
      <c r="B46" s="214">
        <v>4.3</v>
      </c>
      <c r="C46" s="10672">
        <v>4.45</v>
      </c>
      <c r="D46" s="10673">
        <v>16000</v>
      </c>
      <c r="E46" s="215">
        <f t="shared" si="0"/>
        <v>15571.2</v>
      </c>
      <c r="F46" s="10675">
        <v>51</v>
      </c>
      <c r="G46" s="10671">
        <v>12.3</v>
      </c>
      <c r="H46" s="10676">
        <v>12.45</v>
      </c>
      <c r="I46" s="10673">
        <v>16000</v>
      </c>
      <c r="J46" s="215">
        <f t="shared" si="1"/>
        <v>15571.2</v>
      </c>
      <c r="K46" s="10675">
        <v>83</v>
      </c>
      <c r="L46" s="10676">
        <v>20.3</v>
      </c>
      <c r="M46" s="10671">
        <v>20.45</v>
      </c>
      <c r="N46" s="10673">
        <v>16000</v>
      </c>
      <c r="O46" s="215">
        <f t="shared" si="2"/>
        <v>15571.2</v>
      </c>
      <c r="P46" s="640"/>
      <c r="Q46" s="10693">
        <v>18</v>
      </c>
      <c r="R46" s="10696">
        <v>18.149999999999999</v>
      </c>
      <c r="S46" s="11">
        <f>AVERAGE(N36:N39)</f>
        <v>16000</v>
      </c>
    </row>
    <row r="47" spans="1:19" x14ac:dyDescent="0.2">
      <c r="A47" s="10670">
        <v>20</v>
      </c>
      <c r="B47" s="10670">
        <v>4.45</v>
      </c>
      <c r="C47" s="10676">
        <v>5</v>
      </c>
      <c r="D47" s="10673">
        <v>16000</v>
      </c>
      <c r="E47" s="215">
        <f t="shared" si="0"/>
        <v>15571.2</v>
      </c>
      <c r="F47" s="10675">
        <v>52</v>
      </c>
      <c r="G47" s="10671">
        <v>12.45</v>
      </c>
      <c r="H47" s="10676">
        <v>13</v>
      </c>
      <c r="I47" s="10673">
        <v>16000</v>
      </c>
      <c r="J47" s="215">
        <f t="shared" si="1"/>
        <v>15571.2</v>
      </c>
      <c r="K47" s="10675">
        <v>84</v>
      </c>
      <c r="L47" s="10676">
        <v>20.45</v>
      </c>
      <c r="M47" s="10671">
        <v>21</v>
      </c>
      <c r="N47" s="10673">
        <v>16000</v>
      </c>
      <c r="O47" s="215">
        <f t="shared" si="2"/>
        <v>15571.2</v>
      </c>
      <c r="P47" s="640"/>
      <c r="Q47" s="10693">
        <v>19</v>
      </c>
      <c r="R47" s="10696">
        <v>19.149999999999999</v>
      </c>
      <c r="S47" s="11">
        <f>AVERAGE(N40:N43)</f>
        <v>16000</v>
      </c>
    </row>
    <row r="48" spans="1:19" x14ac:dyDescent="0.2">
      <c r="A48" s="9981">
        <v>21</v>
      </c>
      <c r="B48" s="9982">
        <v>5</v>
      </c>
      <c r="C48" s="9983">
        <v>5.15</v>
      </c>
      <c r="D48" s="9984">
        <v>16000</v>
      </c>
      <c r="E48" s="9985">
        <f t="shared" si="0"/>
        <v>15571.2</v>
      </c>
      <c r="F48" s="9986">
        <v>53</v>
      </c>
      <c r="G48" s="9982">
        <v>13</v>
      </c>
      <c r="H48" s="9987">
        <v>13.15</v>
      </c>
      <c r="I48" s="9984">
        <v>16000</v>
      </c>
      <c r="J48" s="9985">
        <f t="shared" si="1"/>
        <v>15571.2</v>
      </c>
      <c r="K48" s="9986">
        <v>85</v>
      </c>
      <c r="L48" s="9987">
        <v>21</v>
      </c>
      <c r="M48" s="9982">
        <v>21.15</v>
      </c>
      <c r="N48" s="9984">
        <v>16000</v>
      </c>
      <c r="O48" s="9985">
        <f t="shared" si="2"/>
        <v>15571.2</v>
      </c>
      <c r="P48" s="9988"/>
      <c r="Q48" s="10693">
        <v>20</v>
      </c>
      <c r="R48" s="10696">
        <v>20.149999999999999</v>
      </c>
      <c r="S48" s="11">
        <f>AVERAGE(N44:N47)</f>
        <v>16000</v>
      </c>
    </row>
    <row r="49" spans="1:19" x14ac:dyDescent="0.2">
      <c r="A49" s="9989">
        <v>22</v>
      </c>
      <c r="B49" s="9990">
        <v>5.15</v>
      </c>
      <c r="C49" s="9991">
        <v>5.3</v>
      </c>
      <c r="D49" s="9992">
        <v>16000</v>
      </c>
      <c r="E49" s="9993">
        <f t="shared" si="0"/>
        <v>15571.2</v>
      </c>
      <c r="F49" s="9994">
        <v>54</v>
      </c>
      <c r="G49" s="9995">
        <v>13.15</v>
      </c>
      <c r="H49" s="9991">
        <v>13.3</v>
      </c>
      <c r="I49" s="9992">
        <v>16000</v>
      </c>
      <c r="J49" s="9993">
        <f t="shared" si="1"/>
        <v>15571.2</v>
      </c>
      <c r="K49" s="9994">
        <v>86</v>
      </c>
      <c r="L49" s="9991">
        <v>21.15</v>
      </c>
      <c r="M49" s="9995">
        <v>21.3</v>
      </c>
      <c r="N49" s="9992">
        <v>16000</v>
      </c>
      <c r="O49" s="9993">
        <f t="shared" si="2"/>
        <v>15571.2</v>
      </c>
      <c r="P49" s="9996"/>
      <c r="Q49" s="10693">
        <v>21</v>
      </c>
      <c r="R49" s="10696">
        <v>21.15</v>
      </c>
      <c r="S49" s="11">
        <f>AVERAGE(N48:N51)</f>
        <v>16000</v>
      </c>
    </row>
    <row r="50" spans="1:19" x14ac:dyDescent="0.2">
      <c r="A50" s="10670">
        <v>23</v>
      </c>
      <c r="B50" s="10671">
        <v>5.3</v>
      </c>
      <c r="C50" s="10672">
        <v>5.45</v>
      </c>
      <c r="D50" s="10673">
        <v>16000</v>
      </c>
      <c r="E50" s="215">
        <f t="shared" si="0"/>
        <v>15571.2</v>
      </c>
      <c r="F50" s="10675">
        <v>55</v>
      </c>
      <c r="G50" s="10671">
        <v>13.3</v>
      </c>
      <c r="H50" s="10676">
        <v>13.45</v>
      </c>
      <c r="I50" s="10673">
        <v>16000</v>
      </c>
      <c r="J50" s="215">
        <f t="shared" si="1"/>
        <v>15571.2</v>
      </c>
      <c r="K50" s="10675">
        <v>87</v>
      </c>
      <c r="L50" s="10676">
        <v>21.3</v>
      </c>
      <c r="M50" s="10671">
        <v>21.45</v>
      </c>
      <c r="N50" s="10673">
        <v>16000</v>
      </c>
      <c r="O50" s="215">
        <f t="shared" si="2"/>
        <v>15571.2</v>
      </c>
      <c r="P50" s="640"/>
      <c r="Q50" s="10693">
        <v>22</v>
      </c>
      <c r="R50" s="10696">
        <v>22.15</v>
      </c>
      <c r="S50" s="11">
        <f>AVERAGE(N52:N55)</f>
        <v>16000</v>
      </c>
    </row>
    <row r="51" spans="1:19" x14ac:dyDescent="0.2">
      <c r="A51" s="10670">
        <v>24</v>
      </c>
      <c r="B51" s="216">
        <v>5.45</v>
      </c>
      <c r="C51" s="10676">
        <v>6</v>
      </c>
      <c r="D51" s="10673">
        <v>16000</v>
      </c>
      <c r="E51" s="215">
        <f t="shared" si="0"/>
        <v>15571.2</v>
      </c>
      <c r="F51" s="10675">
        <v>56</v>
      </c>
      <c r="G51" s="10671">
        <v>13.45</v>
      </c>
      <c r="H51" s="10676">
        <v>14</v>
      </c>
      <c r="I51" s="10673">
        <v>16000</v>
      </c>
      <c r="J51" s="215">
        <f t="shared" si="1"/>
        <v>15571.2</v>
      </c>
      <c r="K51" s="10675">
        <v>88</v>
      </c>
      <c r="L51" s="10676">
        <v>21.45</v>
      </c>
      <c r="M51" s="10671">
        <v>22</v>
      </c>
      <c r="N51" s="10673">
        <v>16000</v>
      </c>
      <c r="O51" s="215">
        <f t="shared" si="2"/>
        <v>15571.2</v>
      </c>
      <c r="P51" s="640"/>
      <c r="Q51" s="10693">
        <v>23</v>
      </c>
      <c r="R51" s="10696">
        <v>23.15</v>
      </c>
      <c r="S51" s="11">
        <f>AVERAGE(N56:N59)</f>
        <v>16000</v>
      </c>
    </row>
    <row r="52" spans="1:19" x14ac:dyDescent="0.2">
      <c r="A52" s="9997">
        <v>25</v>
      </c>
      <c r="B52" s="9998">
        <v>6</v>
      </c>
      <c r="C52" s="9999">
        <v>6.15</v>
      </c>
      <c r="D52" s="10000">
        <v>16000</v>
      </c>
      <c r="E52" s="10001">
        <f t="shared" si="0"/>
        <v>15571.2</v>
      </c>
      <c r="F52" s="10002">
        <v>57</v>
      </c>
      <c r="G52" s="9998">
        <v>14</v>
      </c>
      <c r="H52" s="10003">
        <v>14.15</v>
      </c>
      <c r="I52" s="10000">
        <v>16000</v>
      </c>
      <c r="J52" s="10001">
        <f t="shared" si="1"/>
        <v>15571.2</v>
      </c>
      <c r="K52" s="10002">
        <v>89</v>
      </c>
      <c r="L52" s="10003">
        <v>22</v>
      </c>
      <c r="M52" s="9998">
        <v>22.15</v>
      </c>
      <c r="N52" s="10000">
        <v>16000</v>
      </c>
      <c r="O52" s="10001">
        <f t="shared" si="2"/>
        <v>15571.2</v>
      </c>
      <c r="P52" s="10004"/>
      <c r="Q52" s="238" t="s">
        <v>168</v>
      </c>
      <c r="S52" s="11">
        <f>AVERAGE(S28:S51)</f>
        <v>16000</v>
      </c>
    </row>
    <row r="53" spans="1:19" x14ac:dyDescent="0.2">
      <c r="A53" s="10670">
        <v>26</v>
      </c>
      <c r="B53" s="216">
        <v>6.15</v>
      </c>
      <c r="C53" s="10676">
        <v>6.3</v>
      </c>
      <c r="D53" s="10673">
        <v>16000</v>
      </c>
      <c r="E53" s="215">
        <f t="shared" si="0"/>
        <v>15571.2</v>
      </c>
      <c r="F53" s="10675">
        <v>58</v>
      </c>
      <c r="G53" s="10671">
        <v>14.15</v>
      </c>
      <c r="H53" s="10676">
        <v>14.3</v>
      </c>
      <c r="I53" s="10673">
        <v>16000</v>
      </c>
      <c r="J53" s="215">
        <f t="shared" si="1"/>
        <v>15571.2</v>
      </c>
      <c r="K53" s="10675">
        <v>90</v>
      </c>
      <c r="L53" s="10676">
        <v>22.15</v>
      </c>
      <c r="M53" s="10671">
        <v>22.3</v>
      </c>
      <c r="N53" s="10673">
        <v>16000</v>
      </c>
      <c r="O53" s="215">
        <f t="shared" si="2"/>
        <v>15571.2</v>
      </c>
      <c r="P53" s="640"/>
    </row>
    <row r="54" spans="1:19" x14ac:dyDescent="0.2">
      <c r="A54" s="10005">
        <v>27</v>
      </c>
      <c r="B54" s="10006">
        <v>6.3</v>
      </c>
      <c r="C54" s="10007">
        <v>6.45</v>
      </c>
      <c r="D54" s="10008">
        <v>16000</v>
      </c>
      <c r="E54" s="10009">
        <f t="shared" si="0"/>
        <v>15571.2</v>
      </c>
      <c r="F54" s="10010">
        <v>59</v>
      </c>
      <c r="G54" s="10006">
        <v>14.3</v>
      </c>
      <c r="H54" s="10011">
        <v>14.45</v>
      </c>
      <c r="I54" s="10008">
        <v>16000</v>
      </c>
      <c r="J54" s="10009">
        <f t="shared" si="1"/>
        <v>15571.2</v>
      </c>
      <c r="K54" s="10010">
        <v>91</v>
      </c>
      <c r="L54" s="10011">
        <v>22.3</v>
      </c>
      <c r="M54" s="10006">
        <v>22.45</v>
      </c>
      <c r="N54" s="10008">
        <v>16000</v>
      </c>
      <c r="O54" s="10009">
        <f t="shared" si="2"/>
        <v>15571.2</v>
      </c>
      <c r="P54" s="10012"/>
    </row>
    <row r="55" spans="1:19" x14ac:dyDescent="0.2">
      <c r="A55" s="10670">
        <v>28</v>
      </c>
      <c r="B55" s="216">
        <v>6.45</v>
      </c>
      <c r="C55" s="10676">
        <v>7</v>
      </c>
      <c r="D55" s="10673">
        <v>16000</v>
      </c>
      <c r="E55" s="215">
        <f t="shared" si="0"/>
        <v>15571.2</v>
      </c>
      <c r="F55" s="10675">
        <v>60</v>
      </c>
      <c r="G55" s="10671">
        <v>14.45</v>
      </c>
      <c r="H55" s="10671">
        <v>15</v>
      </c>
      <c r="I55" s="10673">
        <v>16000</v>
      </c>
      <c r="J55" s="215">
        <f t="shared" si="1"/>
        <v>15571.2</v>
      </c>
      <c r="K55" s="10675">
        <v>92</v>
      </c>
      <c r="L55" s="10676">
        <v>22.45</v>
      </c>
      <c r="M55" s="10671">
        <v>23</v>
      </c>
      <c r="N55" s="10673">
        <v>16000</v>
      </c>
      <c r="O55" s="215">
        <f t="shared" si="2"/>
        <v>15571.2</v>
      </c>
      <c r="P55" s="640"/>
    </row>
    <row r="56" spans="1:19" x14ac:dyDescent="0.2">
      <c r="A56" s="291">
        <v>29</v>
      </c>
      <c r="B56" s="10013">
        <v>7</v>
      </c>
      <c r="C56" s="290">
        <v>7.15</v>
      </c>
      <c r="D56" s="10014">
        <v>16000</v>
      </c>
      <c r="E56" s="10015">
        <f t="shared" si="0"/>
        <v>15571.2</v>
      </c>
      <c r="F56" s="10016">
        <v>61</v>
      </c>
      <c r="G56" s="10013">
        <v>15</v>
      </c>
      <c r="H56" s="10013">
        <v>15.15</v>
      </c>
      <c r="I56" s="10014">
        <v>16000</v>
      </c>
      <c r="J56" s="10015">
        <f t="shared" si="1"/>
        <v>15571.2</v>
      </c>
      <c r="K56" s="10016">
        <v>93</v>
      </c>
      <c r="L56" s="10017">
        <v>23</v>
      </c>
      <c r="M56" s="10013">
        <v>23.15</v>
      </c>
      <c r="N56" s="10014">
        <v>16000</v>
      </c>
      <c r="O56" s="10015">
        <f t="shared" si="2"/>
        <v>15571.2</v>
      </c>
      <c r="P56" s="289"/>
    </row>
    <row r="57" spans="1:19" x14ac:dyDescent="0.2">
      <c r="A57" s="288">
        <v>30</v>
      </c>
      <c r="B57" s="287">
        <v>7.15</v>
      </c>
      <c r="C57" s="10018">
        <v>7.3</v>
      </c>
      <c r="D57" s="10019">
        <v>16000</v>
      </c>
      <c r="E57" s="10020">
        <f t="shared" si="0"/>
        <v>15571.2</v>
      </c>
      <c r="F57" s="10021">
        <v>62</v>
      </c>
      <c r="G57" s="10022">
        <v>15.15</v>
      </c>
      <c r="H57" s="10022">
        <v>15.3</v>
      </c>
      <c r="I57" s="10019">
        <v>16000</v>
      </c>
      <c r="J57" s="10020">
        <f t="shared" si="1"/>
        <v>15571.2</v>
      </c>
      <c r="K57" s="10021">
        <v>94</v>
      </c>
      <c r="L57" s="10022">
        <v>23.15</v>
      </c>
      <c r="M57" s="10022">
        <v>23.3</v>
      </c>
      <c r="N57" s="10019">
        <v>16000</v>
      </c>
      <c r="O57" s="10020">
        <f t="shared" si="2"/>
        <v>15571.2</v>
      </c>
      <c r="P57" s="286"/>
    </row>
    <row r="58" spans="1:19" x14ac:dyDescent="0.2">
      <c r="A58" s="10023">
        <v>31</v>
      </c>
      <c r="B58" s="10024">
        <v>7.3</v>
      </c>
      <c r="C58" s="10025">
        <v>7.45</v>
      </c>
      <c r="D58" s="10026">
        <v>16000</v>
      </c>
      <c r="E58" s="10027">
        <f t="shared" si="0"/>
        <v>15571.2</v>
      </c>
      <c r="F58" s="10028">
        <v>63</v>
      </c>
      <c r="G58" s="10024">
        <v>15.3</v>
      </c>
      <c r="H58" s="10024">
        <v>15.45</v>
      </c>
      <c r="I58" s="10026">
        <v>16000</v>
      </c>
      <c r="J58" s="10027">
        <f t="shared" si="1"/>
        <v>15571.2</v>
      </c>
      <c r="K58" s="10028">
        <v>95</v>
      </c>
      <c r="L58" s="10024">
        <v>23.3</v>
      </c>
      <c r="M58" s="10024">
        <v>23.45</v>
      </c>
      <c r="N58" s="10026">
        <v>16000</v>
      </c>
      <c r="O58" s="10027">
        <f t="shared" si="2"/>
        <v>15571.2</v>
      </c>
      <c r="P58" s="10029"/>
    </row>
    <row r="59" spans="1:19" x14ac:dyDescent="0.2">
      <c r="A59" s="10670">
        <v>32</v>
      </c>
      <c r="B59" s="216">
        <v>7.45</v>
      </c>
      <c r="C59" s="10676">
        <v>8</v>
      </c>
      <c r="D59" s="10673">
        <v>16000</v>
      </c>
      <c r="E59" s="215">
        <f t="shared" si="0"/>
        <v>15571.2</v>
      </c>
      <c r="F59" s="10675">
        <v>64</v>
      </c>
      <c r="G59" s="10671">
        <v>15.45</v>
      </c>
      <c r="H59" s="10671">
        <v>16</v>
      </c>
      <c r="I59" s="10673">
        <v>16000</v>
      </c>
      <c r="J59" s="215">
        <f t="shared" si="1"/>
        <v>15571.2</v>
      </c>
      <c r="K59" s="10675">
        <v>96</v>
      </c>
      <c r="L59" s="10671">
        <v>23.45</v>
      </c>
      <c r="M59" s="10671">
        <v>24</v>
      </c>
      <c r="N59" s="10673">
        <v>16000</v>
      </c>
      <c r="O59" s="215">
        <f t="shared" si="2"/>
        <v>15571.2</v>
      </c>
      <c r="P59" s="640"/>
    </row>
    <row r="60" spans="1:19" x14ac:dyDescent="0.2">
      <c r="A60" s="285" t="s">
        <v>27</v>
      </c>
      <c r="B60" s="284"/>
      <c r="C60" s="284"/>
      <c r="D60" s="283">
        <f>SUM(D28:D59)</f>
        <v>512000</v>
      </c>
      <c r="E60" s="10030">
        <f>SUM(E28:E59)</f>
        <v>498278.40000000026</v>
      </c>
      <c r="F60" s="284"/>
      <c r="G60" s="284"/>
      <c r="H60" s="284"/>
      <c r="I60" s="283">
        <f>SUM(I28:I59)</f>
        <v>512000</v>
      </c>
      <c r="J60" s="10030">
        <f>SUM(J28:J59)</f>
        <v>498278.40000000026</v>
      </c>
      <c r="K60" s="284"/>
      <c r="L60" s="284"/>
      <c r="M60" s="284"/>
      <c r="N60" s="284">
        <f>SUM(N28:N59)</f>
        <v>512000</v>
      </c>
      <c r="O60" s="10030">
        <f>SUM(O28:O59)</f>
        <v>498278.40000000026</v>
      </c>
      <c r="P60" s="282"/>
    </row>
    <row r="64" spans="1:19" x14ac:dyDescent="0.2">
      <c r="A64" s="238" t="s">
        <v>149</v>
      </c>
      <c r="B64" s="238">
        <f>SUM(D60,I60,N60)/(4000*1000)</f>
        <v>0.38400000000000001</v>
      </c>
      <c r="C64" s="238">
        <f>ROUNDDOWN(SUM(E60,J60,O60)/(4000*1000),4)</f>
        <v>0.37369999999999998</v>
      </c>
    </row>
    <row r="66" spans="1:16" x14ac:dyDescent="0.2">
      <c r="A66" s="281"/>
      <c r="B66" s="280"/>
      <c r="C66" s="280"/>
      <c r="D66" s="279"/>
      <c r="E66" s="280"/>
      <c r="F66" s="280"/>
      <c r="G66" s="280"/>
      <c r="H66" s="280"/>
      <c r="I66" s="279"/>
      <c r="J66" s="10031"/>
      <c r="K66" s="280"/>
      <c r="L66" s="280"/>
      <c r="M66" s="280"/>
      <c r="N66" s="280"/>
      <c r="O66" s="280"/>
      <c r="P66" s="278"/>
    </row>
    <row r="67" spans="1:16" x14ac:dyDescent="0.2">
      <c r="A67" s="277" t="s">
        <v>28</v>
      </c>
      <c r="B67" s="276"/>
      <c r="C67" s="276"/>
      <c r="D67" s="275"/>
      <c r="E67" s="10032"/>
      <c r="F67" s="276"/>
      <c r="G67" s="276"/>
      <c r="H67" s="10032"/>
      <c r="I67" s="275"/>
      <c r="J67" s="10033"/>
      <c r="K67" s="276"/>
      <c r="L67" s="276"/>
      <c r="M67" s="276"/>
      <c r="N67" s="276"/>
      <c r="O67" s="276"/>
      <c r="P67" s="274"/>
    </row>
    <row r="68" spans="1:16" x14ac:dyDescent="0.2">
      <c r="A68" s="273"/>
      <c r="B68" s="272"/>
      <c r="C68" s="272"/>
      <c r="D68" s="272"/>
      <c r="E68" s="272"/>
      <c r="F68" s="272"/>
      <c r="G68" s="272"/>
      <c r="H68" s="272"/>
      <c r="I68" s="272"/>
      <c r="J68" s="272"/>
      <c r="K68" s="272"/>
      <c r="L68" s="271"/>
      <c r="M68" s="271"/>
      <c r="N68" s="271"/>
      <c r="O68" s="271"/>
      <c r="P68" s="270"/>
    </row>
    <row r="69" spans="1:16" x14ac:dyDescent="0.2">
      <c r="A69" s="197"/>
      <c r="B69" s="637"/>
      <c r="C69" s="637"/>
      <c r="D69" s="636"/>
      <c r="E69" s="196"/>
      <c r="F69" s="637"/>
      <c r="G69" s="637"/>
      <c r="H69" s="196"/>
      <c r="I69" s="636"/>
      <c r="J69" s="195"/>
      <c r="K69" s="637"/>
      <c r="L69" s="637"/>
      <c r="M69" s="637"/>
      <c r="N69" s="637"/>
      <c r="O69" s="637"/>
      <c r="P69" s="640"/>
    </row>
    <row r="70" spans="1:16" x14ac:dyDescent="0.2">
      <c r="A70" s="228"/>
      <c r="B70" s="637"/>
      <c r="C70" s="637"/>
      <c r="D70" s="636"/>
      <c r="E70" s="196"/>
      <c r="F70" s="637"/>
      <c r="G70" s="637"/>
      <c r="H70" s="196"/>
      <c r="I70" s="636"/>
      <c r="J70" s="637"/>
      <c r="K70" s="637"/>
      <c r="L70" s="637"/>
      <c r="M70" s="637"/>
      <c r="N70" s="637"/>
      <c r="O70" s="637"/>
      <c r="P70" s="640"/>
    </row>
    <row r="71" spans="1:16" x14ac:dyDescent="0.2">
      <c r="A71" s="269"/>
      <c r="B71" s="268"/>
      <c r="C71" s="268"/>
      <c r="D71" s="267"/>
      <c r="E71" s="10034"/>
      <c r="F71" s="268"/>
      <c r="G71" s="268"/>
      <c r="H71" s="10034"/>
      <c r="I71" s="267"/>
      <c r="J71" s="268"/>
      <c r="K71" s="268"/>
      <c r="L71" s="268"/>
      <c r="M71" s="268"/>
      <c r="N71" s="268"/>
      <c r="O71" s="268"/>
      <c r="P71" s="266"/>
    </row>
    <row r="72" spans="1:16" x14ac:dyDescent="0.2">
      <c r="A72" s="228"/>
      <c r="B72" s="637"/>
      <c r="C72" s="637"/>
      <c r="D72" s="636"/>
      <c r="E72" s="196"/>
      <c r="F72" s="637"/>
      <c r="G72" s="637"/>
      <c r="H72" s="196"/>
      <c r="I72" s="636"/>
      <c r="J72" s="637"/>
      <c r="K72" s="637"/>
      <c r="L72" s="637"/>
      <c r="M72" s="637" t="s">
        <v>29</v>
      </c>
      <c r="N72" s="637"/>
      <c r="O72" s="637"/>
      <c r="P72" s="640"/>
    </row>
    <row r="73" spans="1:16" x14ac:dyDescent="0.2">
      <c r="A73" s="265"/>
      <c r="B73" s="264"/>
      <c r="C73" s="264"/>
      <c r="D73" s="263"/>
      <c r="E73" s="10035"/>
      <c r="F73" s="264"/>
      <c r="G73" s="264"/>
      <c r="H73" s="10035"/>
      <c r="I73" s="263"/>
      <c r="J73" s="264"/>
      <c r="K73" s="264"/>
      <c r="L73" s="264"/>
      <c r="M73" s="264" t="s">
        <v>30</v>
      </c>
      <c r="N73" s="264"/>
      <c r="O73" s="264"/>
      <c r="P73" s="262"/>
    </row>
    <row r="74" spans="1:16" ht="15.75" x14ac:dyDescent="0.25">
      <c r="E74" s="261"/>
      <c r="H74" s="261"/>
    </row>
    <row r="75" spans="1:16" x14ac:dyDescent="0.2">
      <c r="C75" s="222"/>
      <c r="E75" s="191"/>
      <c r="H75" s="191"/>
    </row>
    <row r="76" spans="1:16" x14ac:dyDescent="0.2">
      <c r="E76" s="191"/>
      <c r="H76" s="191"/>
    </row>
    <row r="77" spans="1:16" x14ac:dyDescent="0.2">
      <c r="E77" s="191"/>
      <c r="H77" s="191"/>
    </row>
    <row r="78" spans="1:16" ht="15.75" x14ac:dyDescent="0.25">
      <c r="E78" s="10036"/>
      <c r="H78" s="10036"/>
    </row>
    <row r="79" spans="1:16" x14ac:dyDescent="0.2">
      <c r="E79" s="191"/>
      <c r="H79" s="191"/>
    </row>
    <row r="80" spans="1:16" x14ac:dyDescent="0.2">
      <c r="E80" s="191"/>
      <c r="H80" s="191"/>
    </row>
    <row r="81" spans="5:13" x14ac:dyDescent="0.2">
      <c r="E81" s="191"/>
      <c r="H81" s="191"/>
    </row>
    <row r="82" spans="5:13" x14ac:dyDescent="0.2">
      <c r="E82" s="191"/>
      <c r="H82" s="191"/>
    </row>
    <row r="83" spans="5:13" ht="15.75" x14ac:dyDescent="0.25">
      <c r="E83" s="10037"/>
      <c r="H83" s="10037"/>
    </row>
    <row r="84" spans="5:13" x14ac:dyDescent="0.2">
      <c r="E84" s="191"/>
      <c r="H84" s="191"/>
    </row>
    <row r="85" spans="5:13" x14ac:dyDescent="0.2">
      <c r="E85" s="191"/>
      <c r="H85" s="191"/>
    </row>
    <row r="86" spans="5:13" ht="15.75" x14ac:dyDescent="0.25">
      <c r="E86" s="260"/>
      <c r="H86" s="260"/>
    </row>
    <row r="87" spans="5:13" ht="15.75" x14ac:dyDescent="0.25">
      <c r="E87" s="10038"/>
      <c r="H87" s="10038"/>
    </row>
    <row r="88" spans="5:13" x14ac:dyDescent="0.2">
      <c r="E88" s="191"/>
      <c r="H88" s="191"/>
    </row>
    <row r="89" spans="5:13" ht="15.75" x14ac:dyDescent="0.25">
      <c r="E89" s="10039"/>
      <c r="H89" s="10039"/>
    </row>
    <row r="90" spans="5:13" x14ac:dyDescent="0.2">
      <c r="E90" s="191"/>
      <c r="H90" s="191"/>
    </row>
    <row r="91" spans="5:13" x14ac:dyDescent="0.2">
      <c r="E91" s="191"/>
      <c r="H91" s="191"/>
    </row>
    <row r="92" spans="5:13" x14ac:dyDescent="0.2">
      <c r="E92" s="191"/>
      <c r="H92" s="191"/>
    </row>
    <row r="93" spans="5:13" x14ac:dyDescent="0.2">
      <c r="E93" s="191"/>
      <c r="H93" s="191"/>
    </row>
    <row r="94" spans="5:13" x14ac:dyDescent="0.2">
      <c r="E94" s="191"/>
      <c r="H94" s="191"/>
    </row>
    <row r="95" spans="5:13" ht="15.75" x14ac:dyDescent="0.25">
      <c r="E95" s="10040"/>
      <c r="H95" s="10040"/>
    </row>
    <row r="96" spans="5:13" ht="15.75" x14ac:dyDescent="0.25">
      <c r="E96" s="259"/>
      <c r="H96" s="259"/>
      <c r="M96" s="258" t="s">
        <v>8</v>
      </c>
    </row>
    <row r="97" spans="5:14" x14ac:dyDescent="0.2">
      <c r="E97" s="191"/>
      <c r="H97" s="191"/>
    </row>
    <row r="98" spans="5:14" ht="15.75" x14ac:dyDescent="0.25">
      <c r="E98" s="257"/>
      <c r="H98" s="257"/>
    </row>
    <row r="99" spans="5:14" ht="15.75" x14ac:dyDescent="0.25">
      <c r="E99" s="256"/>
      <c r="H99" s="256"/>
    </row>
    <row r="101" spans="5:14" x14ac:dyDescent="0.2">
      <c r="N101" s="10041"/>
    </row>
    <row r="126" spans="4:4" x14ac:dyDescent="0.2">
      <c r="D126" s="10042"/>
    </row>
  </sheetData>
  <mergeCells count="1">
    <mergeCell ref="Q27:R27"/>
  </mergeCells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cols>
    <col min="1" max="16384" width="9.140625" style="238"/>
  </cols>
  <sheetData>
    <row r="1" spans="1:16" ht="12.75" customHeight="1" x14ac:dyDescent="0.2">
      <c r="A1" s="643"/>
      <c r="B1" s="240"/>
      <c r="C1" s="240"/>
      <c r="D1" s="642"/>
      <c r="E1" s="240"/>
      <c r="F1" s="240"/>
      <c r="G1" s="240"/>
      <c r="H1" s="240"/>
      <c r="I1" s="642"/>
      <c r="J1" s="240"/>
      <c r="K1" s="240"/>
      <c r="L1" s="240"/>
      <c r="M1" s="240"/>
      <c r="N1" s="240"/>
      <c r="O1" s="240"/>
      <c r="P1" s="239"/>
    </row>
    <row r="2" spans="1:16" ht="12.75" customHeight="1" x14ac:dyDescent="0.2">
      <c r="A2" s="255" t="s">
        <v>0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3"/>
    </row>
    <row r="3" spans="1:16" ht="12.75" customHeight="1" x14ac:dyDescent="0.2">
      <c r="A3" s="236"/>
      <c r="B3" s="641"/>
      <c r="C3" s="641"/>
      <c r="D3" s="641"/>
      <c r="E3" s="641"/>
      <c r="F3" s="641"/>
      <c r="G3" s="641"/>
      <c r="H3" s="641"/>
      <c r="I3" s="641"/>
      <c r="J3" s="641"/>
      <c r="K3" s="641"/>
      <c r="L3" s="641"/>
      <c r="M3" s="641"/>
      <c r="N3" s="641"/>
      <c r="O3" s="641"/>
      <c r="P3" s="640"/>
    </row>
    <row r="4" spans="1:16" ht="12.75" customHeight="1" x14ac:dyDescent="0.2">
      <c r="A4" s="235" t="s">
        <v>150</v>
      </c>
      <c r="B4" s="639"/>
      <c r="C4" s="639"/>
      <c r="D4" s="639"/>
      <c r="E4" s="639"/>
      <c r="F4" s="639"/>
      <c r="G4" s="639"/>
      <c r="H4" s="639"/>
      <c r="I4" s="639"/>
      <c r="J4" s="638"/>
      <c r="K4" s="637"/>
      <c r="L4" s="637"/>
      <c r="M4" s="637"/>
      <c r="N4" s="637"/>
      <c r="O4" s="637"/>
      <c r="P4" s="640"/>
    </row>
    <row r="5" spans="1:16" ht="12.75" customHeight="1" x14ac:dyDescent="0.2">
      <c r="A5" s="234"/>
      <c r="B5" s="637"/>
      <c r="C5" s="637"/>
      <c r="D5" s="636"/>
      <c r="E5" s="637"/>
      <c r="F5" s="637"/>
      <c r="G5" s="637"/>
      <c r="H5" s="637"/>
      <c r="I5" s="636"/>
      <c r="J5" s="637"/>
      <c r="K5" s="637"/>
      <c r="L5" s="637"/>
      <c r="M5" s="637"/>
      <c r="N5" s="637"/>
      <c r="O5" s="637"/>
      <c r="P5" s="640"/>
    </row>
    <row r="6" spans="1:16" ht="12.75" customHeight="1" x14ac:dyDescent="0.2">
      <c r="A6" s="234" t="s">
        <v>2</v>
      </c>
      <c r="B6" s="637"/>
      <c r="C6" s="637"/>
      <c r="D6" s="636"/>
      <c r="E6" s="637"/>
      <c r="F6" s="637"/>
      <c r="G6" s="637"/>
      <c r="H6" s="637"/>
      <c r="I6" s="636"/>
      <c r="J6" s="637"/>
      <c r="K6" s="637"/>
      <c r="L6" s="637"/>
      <c r="M6" s="637"/>
      <c r="N6" s="637"/>
      <c r="O6" s="637"/>
      <c r="P6" s="640"/>
    </row>
    <row r="7" spans="1:16" ht="12.75" customHeight="1" x14ac:dyDescent="0.2">
      <c r="A7" s="234" t="s">
        <v>3</v>
      </c>
      <c r="B7" s="637"/>
      <c r="C7" s="637"/>
      <c r="D7" s="636"/>
      <c r="E7" s="637"/>
      <c r="F7" s="637"/>
      <c r="G7" s="637"/>
      <c r="H7" s="637"/>
      <c r="I7" s="636"/>
      <c r="J7" s="637"/>
      <c r="K7" s="637"/>
      <c r="L7" s="637"/>
      <c r="M7" s="637"/>
      <c r="N7" s="637"/>
      <c r="O7" s="637"/>
      <c r="P7" s="640"/>
    </row>
    <row r="8" spans="1:16" ht="12.75" customHeight="1" x14ac:dyDescent="0.2">
      <c r="A8" s="234" t="s">
        <v>4</v>
      </c>
      <c r="B8" s="637"/>
      <c r="C8" s="637"/>
      <c r="D8" s="636"/>
      <c r="E8" s="637"/>
      <c r="F8" s="637"/>
      <c r="G8" s="637"/>
      <c r="H8" s="637"/>
      <c r="I8" s="636"/>
      <c r="J8" s="637"/>
      <c r="K8" s="637"/>
      <c r="L8" s="637"/>
      <c r="M8" s="637"/>
      <c r="N8" s="637"/>
      <c r="O8" s="637"/>
      <c r="P8" s="640"/>
    </row>
    <row r="9" spans="1:16" ht="12.75" customHeight="1" x14ac:dyDescent="0.2">
      <c r="A9" s="10043" t="s">
        <v>5</v>
      </c>
      <c r="B9" s="10044"/>
      <c r="C9" s="10044"/>
      <c r="D9" s="10045"/>
      <c r="E9" s="10044"/>
      <c r="F9" s="10044"/>
      <c r="G9" s="10044"/>
      <c r="H9" s="10044"/>
      <c r="I9" s="10045"/>
      <c r="J9" s="10044"/>
      <c r="K9" s="10044"/>
      <c r="L9" s="10044"/>
      <c r="M9" s="10044"/>
      <c r="N9" s="10044"/>
      <c r="O9" s="10044"/>
      <c r="P9" s="10046"/>
    </row>
    <row r="10" spans="1:16" ht="12.75" customHeight="1" x14ac:dyDescent="0.2">
      <c r="A10" s="234" t="s">
        <v>6</v>
      </c>
      <c r="B10" s="637"/>
      <c r="C10" s="637"/>
      <c r="D10" s="636"/>
      <c r="E10" s="637"/>
      <c r="F10" s="637"/>
      <c r="G10" s="637"/>
      <c r="H10" s="637"/>
      <c r="I10" s="636"/>
      <c r="J10" s="637"/>
      <c r="K10" s="637"/>
      <c r="L10" s="637"/>
      <c r="M10" s="637"/>
      <c r="N10" s="637"/>
      <c r="O10" s="637"/>
      <c r="P10" s="640"/>
    </row>
    <row r="11" spans="1:16" ht="12.75" customHeight="1" x14ac:dyDescent="0.2">
      <c r="A11" s="234"/>
      <c r="B11" s="637"/>
      <c r="C11" s="637"/>
      <c r="D11" s="636"/>
      <c r="E11" s="637"/>
      <c r="F11" s="637"/>
      <c r="G11" s="633"/>
      <c r="H11" s="637"/>
      <c r="I11" s="636"/>
      <c r="J11" s="637"/>
      <c r="K11" s="637"/>
      <c r="L11" s="637"/>
      <c r="M11" s="637"/>
      <c r="N11" s="637"/>
      <c r="O11" s="637"/>
      <c r="P11" s="640"/>
    </row>
    <row r="12" spans="1:16" ht="12.75" customHeight="1" x14ac:dyDescent="0.2">
      <c r="A12" s="252" t="s">
        <v>151</v>
      </c>
      <c r="B12" s="251"/>
      <c r="C12" s="251"/>
      <c r="D12" s="250"/>
      <c r="E12" s="251" t="s">
        <v>8</v>
      </c>
      <c r="F12" s="251"/>
      <c r="G12" s="251"/>
      <c r="H12" s="251"/>
      <c r="I12" s="250"/>
      <c r="J12" s="251"/>
      <c r="K12" s="251"/>
      <c r="L12" s="251"/>
      <c r="M12" s="251"/>
      <c r="N12" s="249" t="s">
        <v>152</v>
      </c>
      <c r="O12" s="251"/>
      <c r="P12" s="248"/>
    </row>
    <row r="13" spans="1:16" ht="12.75" customHeight="1" x14ac:dyDescent="0.2">
      <c r="A13" s="234"/>
      <c r="B13" s="637"/>
      <c r="C13" s="637"/>
      <c r="D13" s="636"/>
      <c r="E13" s="637"/>
      <c r="F13" s="637"/>
      <c r="G13" s="637"/>
      <c r="H13" s="637"/>
      <c r="I13" s="636"/>
      <c r="J13" s="637"/>
      <c r="K13" s="637"/>
      <c r="L13" s="637"/>
      <c r="M13" s="637"/>
      <c r="N13" s="637"/>
      <c r="O13" s="637"/>
      <c r="P13" s="640"/>
    </row>
    <row r="14" spans="1:16" ht="12.75" customHeight="1" x14ac:dyDescent="0.2">
      <c r="A14" s="247" t="s">
        <v>10</v>
      </c>
      <c r="B14" s="246"/>
      <c r="C14" s="246"/>
      <c r="D14" s="245"/>
      <c r="E14" s="246"/>
      <c r="F14" s="246"/>
      <c r="G14" s="246"/>
      <c r="H14" s="246"/>
      <c r="I14" s="245"/>
      <c r="J14" s="246"/>
      <c r="K14" s="246"/>
      <c r="L14" s="246"/>
      <c r="M14" s="246"/>
      <c r="N14" s="244"/>
      <c r="O14" s="243"/>
      <c r="P14" s="242"/>
    </row>
    <row r="15" spans="1:16" ht="12.75" customHeight="1" x14ac:dyDescent="0.2">
      <c r="A15" s="228"/>
      <c r="B15" s="637"/>
      <c r="C15" s="637"/>
      <c r="D15" s="636"/>
      <c r="E15" s="637"/>
      <c r="F15" s="637"/>
      <c r="G15" s="637"/>
      <c r="H15" s="637"/>
      <c r="I15" s="636"/>
      <c r="J15" s="637"/>
      <c r="K15" s="637"/>
      <c r="L15" s="637"/>
      <c r="M15" s="637"/>
      <c r="N15" s="630" t="s">
        <v>11</v>
      </c>
      <c r="O15" s="227" t="s">
        <v>12</v>
      </c>
      <c r="P15" s="640"/>
    </row>
    <row r="16" spans="1:16" ht="12.75" customHeight="1" x14ac:dyDescent="0.2">
      <c r="A16" s="241" t="s">
        <v>13</v>
      </c>
      <c r="B16" s="240"/>
      <c r="C16" s="240"/>
      <c r="D16" s="239"/>
      <c r="E16" s="240"/>
      <c r="F16" s="240"/>
      <c r="G16" s="240"/>
      <c r="H16" s="240"/>
      <c r="I16" s="239"/>
      <c r="J16" s="240"/>
      <c r="K16" s="240"/>
      <c r="L16" s="240"/>
      <c r="M16" s="240"/>
      <c r="O16" s="237"/>
      <c r="P16" s="237"/>
    </row>
    <row r="17" spans="1:47" ht="12.75" customHeight="1" x14ac:dyDescent="0.2">
      <c r="A17" s="10047" t="s">
        <v>14</v>
      </c>
      <c r="B17" s="10048"/>
      <c r="C17" s="10048"/>
      <c r="D17" s="10049"/>
      <c r="E17" s="10048"/>
      <c r="F17" s="10048"/>
      <c r="G17" s="10048"/>
      <c r="H17" s="10048"/>
      <c r="I17" s="10049"/>
      <c r="J17" s="10048"/>
      <c r="K17" s="10048"/>
      <c r="L17" s="10048"/>
      <c r="M17" s="10048"/>
      <c r="N17" s="10050" t="s">
        <v>15</v>
      </c>
      <c r="O17" s="10051" t="s">
        <v>16</v>
      </c>
      <c r="P17" s="10052"/>
    </row>
    <row r="18" spans="1:47" ht="12.75" customHeight="1" x14ac:dyDescent="0.2">
      <c r="A18" s="236"/>
      <c r="B18" s="235"/>
      <c r="C18" s="235"/>
      <c r="D18" s="234"/>
      <c r="E18" s="235"/>
      <c r="F18" s="235"/>
      <c r="G18" s="235"/>
      <c r="H18" s="235"/>
      <c r="I18" s="234"/>
      <c r="J18" s="235"/>
      <c r="K18" s="235"/>
      <c r="L18" s="235"/>
      <c r="M18" s="235"/>
      <c r="N18" s="233"/>
      <c r="O18" s="232"/>
      <c r="P18" s="231" t="s">
        <v>8</v>
      </c>
    </row>
    <row r="19" spans="1:47" ht="12.75" customHeight="1" x14ac:dyDescent="0.2">
      <c r="A19" s="228"/>
      <c r="B19" s="637"/>
      <c r="C19" s="637"/>
      <c r="D19" s="636"/>
      <c r="E19" s="637"/>
      <c r="F19" s="637"/>
      <c r="G19" s="637"/>
      <c r="H19" s="637"/>
      <c r="I19" s="636"/>
      <c r="J19" s="637"/>
      <c r="K19" s="222"/>
      <c r="L19" s="637" t="s">
        <v>17</v>
      </c>
      <c r="M19" s="637"/>
      <c r="N19" s="624"/>
      <c r="O19" s="221"/>
      <c r="P19" s="640"/>
      <c r="AU19" s="10673"/>
    </row>
    <row r="20" spans="1:47" ht="12.75" customHeight="1" x14ac:dyDescent="0.2">
      <c r="A20" s="230"/>
      <c r="B20" s="229"/>
      <c r="C20" s="229"/>
      <c r="D20" s="228"/>
      <c r="E20" s="229"/>
      <c r="F20" s="229"/>
      <c r="G20" s="229"/>
      <c r="H20" s="229"/>
      <c r="I20" s="228"/>
      <c r="J20" s="229"/>
      <c r="K20" s="229"/>
      <c r="L20" s="229"/>
      <c r="M20" s="229"/>
      <c r="N20" s="227"/>
      <c r="O20" s="226"/>
      <c r="P20" s="225"/>
    </row>
    <row r="21" spans="1:47" ht="12.75" customHeight="1" x14ac:dyDescent="0.2">
      <c r="A21" s="234"/>
      <c r="B21" s="637"/>
      <c r="C21" s="641"/>
      <c r="D21" s="641"/>
      <c r="E21" s="637"/>
      <c r="F21" s="637"/>
      <c r="G21" s="637"/>
      <c r="H21" s="637" t="s">
        <v>8</v>
      </c>
      <c r="I21" s="636"/>
      <c r="J21" s="637"/>
      <c r="K21" s="637"/>
      <c r="L21" s="637"/>
      <c r="M21" s="637"/>
      <c r="N21" s="622"/>
      <c r="O21" s="621"/>
      <c r="P21" s="640"/>
    </row>
    <row r="22" spans="1:47" ht="12.75" customHeight="1" x14ac:dyDescent="0.2">
      <c r="A22" s="228"/>
      <c r="B22" s="637"/>
      <c r="C22" s="637"/>
      <c r="D22" s="636"/>
      <c r="E22" s="637"/>
      <c r="F22" s="637"/>
      <c r="G22" s="637"/>
      <c r="H22" s="637"/>
      <c r="I22" s="636"/>
      <c r="J22" s="637"/>
      <c r="K22" s="637"/>
      <c r="L22" s="637"/>
      <c r="M22" s="637"/>
      <c r="N22" s="637"/>
      <c r="O22" s="637"/>
      <c r="P22" s="640"/>
    </row>
    <row r="23" spans="1:47" ht="12.75" customHeight="1" x14ac:dyDescent="0.2">
      <c r="A23" s="224" t="s">
        <v>18</v>
      </c>
      <c r="B23" s="223"/>
      <c r="C23" s="223"/>
      <c r="D23" s="222"/>
      <c r="E23" s="221" t="s">
        <v>19</v>
      </c>
      <c r="F23" s="221"/>
      <c r="G23" s="221"/>
      <c r="H23" s="221"/>
      <c r="I23" s="221"/>
      <c r="J23" s="221"/>
      <c r="K23" s="221"/>
      <c r="L23" s="221"/>
      <c r="M23" s="223"/>
      <c r="N23" s="223"/>
      <c r="O23" s="223"/>
      <c r="P23" s="220"/>
    </row>
    <row r="24" spans="1:47" ht="15.75" x14ac:dyDescent="0.25">
      <c r="A24" s="228"/>
      <c r="B24" s="637"/>
      <c r="C24" s="637"/>
      <c r="D24" s="636"/>
      <c r="E24" s="620" t="s">
        <v>20</v>
      </c>
      <c r="F24" s="620"/>
      <c r="G24" s="620"/>
      <c r="H24" s="620"/>
      <c r="I24" s="620"/>
      <c r="J24" s="620"/>
      <c r="K24" s="620"/>
      <c r="L24" s="620"/>
      <c r="M24" s="637"/>
      <c r="N24" s="637"/>
      <c r="O24" s="637"/>
      <c r="P24" s="640"/>
    </row>
    <row r="25" spans="1:47" ht="12.75" customHeight="1" x14ac:dyDescent="0.2">
      <c r="A25" s="619"/>
      <c r="B25" s="618" t="s">
        <v>21</v>
      </c>
      <c r="C25" s="617"/>
      <c r="D25" s="617"/>
      <c r="E25" s="617"/>
      <c r="F25" s="617"/>
      <c r="G25" s="617"/>
      <c r="H25" s="617"/>
      <c r="I25" s="617"/>
      <c r="J25" s="617"/>
      <c r="K25" s="617"/>
      <c r="L25" s="617"/>
      <c r="M25" s="617"/>
      <c r="N25" s="617"/>
      <c r="O25" s="637"/>
      <c r="P25" s="640"/>
    </row>
    <row r="26" spans="1:47" ht="12.75" customHeight="1" x14ac:dyDescent="0.2">
      <c r="A26" s="616" t="s">
        <v>22</v>
      </c>
      <c r="B26" s="615" t="s">
        <v>23</v>
      </c>
      <c r="C26" s="615"/>
      <c r="D26" s="616" t="s">
        <v>24</v>
      </c>
      <c r="E26" s="616" t="s">
        <v>25</v>
      </c>
      <c r="F26" s="616" t="s">
        <v>22</v>
      </c>
      <c r="G26" s="615" t="s">
        <v>23</v>
      </c>
      <c r="H26" s="615"/>
      <c r="I26" s="616" t="s">
        <v>24</v>
      </c>
      <c r="J26" s="616" t="s">
        <v>25</v>
      </c>
      <c r="K26" s="616" t="s">
        <v>22</v>
      </c>
      <c r="L26" s="615" t="s">
        <v>23</v>
      </c>
      <c r="M26" s="615"/>
      <c r="N26" s="218" t="s">
        <v>24</v>
      </c>
      <c r="O26" s="616" t="s">
        <v>25</v>
      </c>
      <c r="P26" s="640"/>
    </row>
    <row r="27" spans="1:47" ht="12.75" customHeight="1" x14ac:dyDescent="0.2">
      <c r="A27" s="616"/>
      <c r="B27" s="615" t="s">
        <v>26</v>
      </c>
      <c r="C27" s="615" t="s">
        <v>2</v>
      </c>
      <c r="D27" s="616"/>
      <c r="E27" s="616"/>
      <c r="F27" s="616"/>
      <c r="G27" s="615" t="s">
        <v>26</v>
      </c>
      <c r="H27" s="615" t="s">
        <v>2</v>
      </c>
      <c r="I27" s="616"/>
      <c r="J27" s="616"/>
      <c r="K27" s="616"/>
      <c r="L27" s="615" t="s">
        <v>26</v>
      </c>
      <c r="M27" s="615" t="s">
        <v>2</v>
      </c>
      <c r="N27" s="614"/>
      <c r="O27" s="616"/>
      <c r="P27" s="640"/>
      <c r="Q27" s="35" t="s">
        <v>166</v>
      </c>
      <c r="R27" s="34"/>
      <c r="S27" s="238" t="s">
        <v>167</v>
      </c>
    </row>
    <row r="28" spans="1:47" ht="12.75" customHeight="1" x14ac:dyDescent="0.2">
      <c r="A28" s="10053">
        <v>1</v>
      </c>
      <c r="B28" s="10054">
        <v>0</v>
      </c>
      <c r="C28" s="10055">
        <v>0.15</v>
      </c>
      <c r="D28" s="10056">
        <v>16000</v>
      </c>
      <c r="E28" s="10057">
        <f t="shared" ref="E28:E59" si="0">D28*(100-2.68)/100</f>
        <v>15571.2</v>
      </c>
      <c r="F28" s="10058">
        <v>33</v>
      </c>
      <c r="G28" s="10059">
        <v>8</v>
      </c>
      <c r="H28" s="10059">
        <v>8.15</v>
      </c>
      <c r="I28" s="10056">
        <v>16000</v>
      </c>
      <c r="J28" s="10057">
        <f t="shared" ref="J28:J59" si="1">I28*(100-2.68)/100</f>
        <v>15571.2</v>
      </c>
      <c r="K28" s="10058">
        <v>65</v>
      </c>
      <c r="L28" s="10059">
        <v>16</v>
      </c>
      <c r="M28" s="10059">
        <v>16.149999999999999</v>
      </c>
      <c r="N28" s="10056">
        <v>16000</v>
      </c>
      <c r="O28" s="10057">
        <f t="shared" ref="O28:O59" si="2">N28*(100-2.68)/100</f>
        <v>15571.2</v>
      </c>
      <c r="P28" s="10060"/>
      <c r="Q28" s="9764">
        <v>0</v>
      </c>
      <c r="R28" s="10692">
        <v>0.15</v>
      </c>
      <c r="S28" s="11">
        <f>AVERAGE(D28:D31)</f>
        <v>16000</v>
      </c>
    </row>
    <row r="29" spans="1:47" ht="12.75" customHeight="1" x14ac:dyDescent="0.2">
      <c r="A29" s="10670">
        <v>2</v>
      </c>
      <c r="B29" s="10670">
        <v>0.15</v>
      </c>
      <c r="C29" s="214">
        <v>0.3</v>
      </c>
      <c r="D29" s="10673">
        <v>16000</v>
      </c>
      <c r="E29" s="215">
        <f t="shared" si="0"/>
        <v>15571.2</v>
      </c>
      <c r="F29" s="10675">
        <v>34</v>
      </c>
      <c r="G29" s="10671">
        <v>8.15</v>
      </c>
      <c r="H29" s="10671">
        <v>8.3000000000000007</v>
      </c>
      <c r="I29" s="10673">
        <v>16000</v>
      </c>
      <c r="J29" s="215">
        <f t="shared" si="1"/>
        <v>15571.2</v>
      </c>
      <c r="K29" s="10675">
        <v>66</v>
      </c>
      <c r="L29" s="10671">
        <v>16.149999999999999</v>
      </c>
      <c r="M29" s="10671">
        <v>16.3</v>
      </c>
      <c r="N29" s="10673">
        <v>16000</v>
      </c>
      <c r="O29" s="215">
        <f t="shared" si="2"/>
        <v>15571.2</v>
      </c>
      <c r="P29" s="640"/>
      <c r="Q29" s="10696">
        <v>1</v>
      </c>
      <c r="R29" s="10692">
        <v>1.1499999999999999</v>
      </c>
      <c r="S29" s="11">
        <f>AVERAGE(D32:D35)</f>
        <v>16000</v>
      </c>
    </row>
    <row r="30" spans="1:47" ht="12.75" customHeight="1" x14ac:dyDescent="0.2">
      <c r="A30" s="10061">
        <v>3</v>
      </c>
      <c r="B30" s="10062">
        <v>0.3</v>
      </c>
      <c r="C30" s="10063">
        <v>0.45</v>
      </c>
      <c r="D30" s="10064">
        <v>16000</v>
      </c>
      <c r="E30" s="10065">
        <f t="shared" si="0"/>
        <v>15571.2</v>
      </c>
      <c r="F30" s="10066">
        <v>35</v>
      </c>
      <c r="G30" s="10067">
        <v>8.3000000000000007</v>
      </c>
      <c r="H30" s="10067">
        <v>8.4499999999999993</v>
      </c>
      <c r="I30" s="10064">
        <v>16000</v>
      </c>
      <c r="J30" s="10065">
        <f t="shared" si="1"/>
        <v>15571.2</v>
      </c>
      <c r="K30" s="10066">
        <v>67</v>
      </c>
      <c r="L30" s="10067">
        <v>16.3</v>
      </c>
      <c r="M30" s="10067">
        <v>16.45</v>
      </c>
      <c r="N30" s="10064">
        <v>16000</v>
      </c>
      <c r="O30" s="10065">
        <f t="shared" si="2"/>
        <v>15571.2</v>
      </c>
      <c r="P30" s="10068"/>
      <c r="Q30" s="10630">
        <v>2</v>
      </c>
      <c r="R30" s="10692">
        <v>2.15</v>
      </c>
      <c r="S30" s="11">
        <f>AVERAGE(D36:D39)</f>
        <v>16000</v>
      </c>
      <c r="V30" s="10069"/>
    </row>
    <row r="31" spans="1:47" ht="12.75" customHeight="1" x14ac:dyDescent="0.2">
      <c r="A31" s="10670">
        <v>4</v>
      </c>
      <c r="B31" s="10670">
        <v>0.45</v>
      </c>
      <c r="C31" s="10671">
        <v>1</v>
      </c>
      <c r="D31" s="10673">
        <v>16000</v>
      </c>
      <c r="E31" s="215">
        <f t="shared" si="0"/>
        <v>15571.2</v>
      </c>
      <c r="F31" s="10675">
        <v>36</v>
      </c>
      <c r="G31" s="10671">
        <v>8.4499999999999993</v>
      </c>
      <c r="H31" s="10671">
        <v>9</v>
      </c>
      <c r="I31" s="10673">
        <v>16000</v>
      </c>
      <c r="J31" s="215">
        <f t="shared" si="1"/>
        <v>15571.2</v>
      </c>
      <c r="K31" s="10675">
        <v>68</v>
      </c>
      <c r="L31" s="10671">
        <v>16.45</v>
      </c>
      <c r="M31" s="10671">
        <v>17</v>
      </c>
      <c r="N31" s="10673">
        <v>16000</v>
      </c>
      <c r="O31" s="215">
        <f t="shared" si="2"/>
        <v>15571.2</v>
      </c>
      <c r="P31" s="640"/>
      <c r="Q31" s="10630">
        <v>3</v>
      </c>
      <c r="R31" s="10631">
        <v>3.15</v>
      </c>
      <c r="S31" s="11">
        <f>AVERAGE(D40:D43)</f>
        <v>16000</v>
      </c>
    </row>
    <row r="32" spans="1:47" ht="12.75" customHeight="1" x14ac:dyDescent="0.2">
      <c r="A32" s="10070">
        <v>5</v>
      </c>
      <c r="B32" s="10071">
        <v>1</v>
      </c>
      <c r="C32" s="10072">
        <v>1.1499999999999999</v>
      </c>
      <c r="D32" s="10073">
        <v>16000</v>
      </c>
      <c r="E32" s="10074">
        <f t="shared" si="0"/>
        <v>15571.2</v>
      </c>
      <c r="F32" s="10075">
        <v>37</v>
      </c>
      <c r="G32" s="10071">
        <v>9</v>
      </c>
      <c r="H32" s="10071">
        <v>9.15</v>
      </c>
      <c r="I32" s="10073">
        <v>16000</v>
      </c>
      <c r="J32" s="10074">
        <f t="shared" si="1"/>
        <v>15571.2</v>
      </c>
      <c r="K32" s="10075">
        <v>69</v>
      </c>
      <c r="L32" s="10071">
        <v>17</v>
      </c>
      <c r="M32" s="10071">
        <v>17.149999999999999</v>
      </c>
      <c r="N32" s="10073">
        <v>16000</v>
      </c>
      <c r="O32" s="10074">
        <f t="shared" si="2"/>
        <v>15571.2</v>
      </c>
      <c r="P32" s="219"/>
      <c r="Q32" s="10630">
        <v>4</v>
      </c>
      <c r="R32" s="10631">
        <v>4.1500000000000004</v>
      </c>
      <c r="S32" s="11">
        <f>AVERAGE(D44:D47)</f>
        <v>16000</v>
      </c>
      <c r="AQ32" s="10073"/>
    </row>
    <row r="33" spans="1:19" ht="12.75" customHeight="1" x14ac:dyDescent="0.2">
      <c r="A33" s="10076">
        <v>6</v>
      </c>
      <c r="B33" s="10077">
        <v>1.1499999999999999</v>
      </c>
      <c r="C33" s="10078">
        <v>1.3</v>
      </c>
      <c r="D33" s="10079">
        <v>16000</v>
      </c>
      <c r="E33" s="10080">
        <f t="shared" si="0"/>
        <v>15571.2</v>
      </c>
      <c r="F33" s="10081">
        <v>38</v>
      </c>
      <c r="G33" s="10078">
        <v>9.15</v>
      </c>
      <c r="H33" s="10078">
        <v>9.3000000000000007</v>
      </c>
      <c r="I33" s="10079">
        <v>16000</v>
      </c>
      <c r="J33" s="10080">
        <f t="shared" si="1"/>
        <v>15571.2</v>
      </c>
      <c r="K33" s="10081">
        <v>70</v>
      </c>
      <c r="L33" s="10078">
        <v>17.149999999999999</v>
      </c>
      <c r="M33" s="10078">
        <v>17.3</v>
      </c>
      <c r="N33" s="10079">
        <v>16000</v>
      </c>
      <c r="O33" s="10080">
        <f t="shared" si="2"/>
        <v>15571.2</v>
      </c>
      <c r="P33" s="10082"/>
      <c r="Q33" s="10696">
        <v>5</v>
      </c>
      <c r="R33" s="10631">
        <v>5.15</v>
      </c>
      <c r="S33" s="11">
        <f>AVERAGE(D48:D51)</f>
        <v>16000</v>
      </c>
    </row>
    <row r="34" spans="1:19" x14ac:dyDescent="0.2">
      <c r="A34" s="10083">
        <v>7</v>
      </c>
      <c r="B34" s="10084">
        <v>1.3</v>
      </c>
      <c r="C34" s="10085">
        <v>1.45</v>
      </c>
      <c r="D34" s="10086">
        <v>16000</v>
      </c>
      <c r="E34" s="10087">
        <f t="shared" si="0"/>
        <v>15571.2</v>
      </c>
      <c r="F34" s="10088">
        <v>39</v>
      </c>
      <c r="G34" s="10089">
        <v>9.3000000000000007</v>
      </c>
      <c r="H34" s="10089">
        <v>9.4499999999999993</v>
      </c>
      <c r="I34" s="10086">
        <v>16000</v>
      </c>
      <c r="J34" s="10087">
        <f t="shared" si="1"/>
        <v>15571.2</v>
      </c>
      <c r="K34" s="10088">
        <v>71</v>
      </c>
      <c r="L34" s="10089">
        <v>17.3</v>
      </c>
      <c r="M34" s="10089">
        <v>17.45</v>
      </c>
      <c r="N34" s="10086">
        <v>16000</v>
      </c>
      <c r="O34" s="10087">
        <f t="shared" si="2"/>
        <v>15571.2</v>
      </c>
      <c r="P34" s="10090"/>
      <c r="Q34" s="10696">
        <v>6</v>
      </c>
      <c r="R34" s="10631">
        <v>6.15</v>
      </c>
      <c r="S34" s="11">
        <f>AVERAGE(D52:D55)</f>
        <v>16000</v>
      </c>
    </row>
    <row r="35" spans="1:19" x14ac:dyDescent="0.2">
      <c r="A35" s="10670">
        <v>8</v>
      </c>
      <c r="B35" s="10670">
        <v>1.45</v>
      </c>
      <c r="C35" s="10671">
        <v>2</v>
      </c>
      <c r="D35" s="10673">
        <v>16000</v>
      </c>
      <c r="E35" s="215">
        <f t="shared" si="0"/>
        <v>15571.2</v>
      </c>
      <c r="F35" s="10675">
        <v>40</v>
      </c>
      <c r="G35" s="10671">
        <v>9.4499999999999993</v>
      </c>
      <c r="H35" s="10671">
        <v>10</v>
      </c>
      <c r="I35" s="10673">
        <v>16000</v>
      </c>
      <c r="J35" s="215">
        <f t="shared" si="1"/>
        <v>15571.2</v>
      </c>
      <c r="K35" s="10675">
        <v>72</v>
      </c>
      <c r="L35" s="10676">
        <v>17.45</v>
      </c>
      <c r="M35" s="10671">
        <v>18</v>
      </c>
      <c r="N35" s="10673">
        <v>16000</v>
      </c>
      <c r="O35" s="215">
        <f t="shared" si="2"/>
        <v>15571.2</v>
      </c>
      <c r="P35" s="640"/>
      <c r="Q35" s="10696">
        <v>7</v>
      </c>
      <c r="R35" s="10631">
        <v>7.15</v>
      </c>
      <c r="S35" s="11">
        <f>AVERAGE(D56:D59)</f>
        <v>16000</v>
      </c>
    </row>
    <row r="36" spans="1:19" x14ac:dyDescent="0.2">
      <c r="A36" s="10091">
        <v>9</v>
      </c>
      <c r="B36" s="10092">
        <v>2</v>
      </c>
      <c r="C36" s="10093">
        <v>2.15</v>
      </c>
      <c r="D36" s="10094">
        <v>16000</v>
      </c>
      <c r="E36" s="10095">
        <f t="shared" si="0"/>
        <v>15571.2</v>
      </c>
      <c r="F36" s="10096">
        <v>41</v>
      </c>
      <c r="G36" s="10097">
        <v>10</v>
      </c>
      <c r="H36" s="10098">
        <v>10.15</v>
      </c>
      <c r="I36" s="10094">
        <v>16000</v>
      </c>
      <c r="J36" s="10095">
        <f t="shared" si="1"/>
        <v>15571.2</v>
      </c>
      <c r="K36" s="10096">
        <v>73</v>
      </c>
      <c r="L36" s="10098">
        <v>18</v>
      </c>
      <c r="M36" s="10097">
        <v>18.149999999999999</v>
      </c>
      <c r="N36" s="10094">
        <v>16000</v>
      </c>
      <c r="O36" s="10095">
        <f t="shared" si="2"/>
        <v>15571.2</v>
      </c>
      <c r="P36" s="218"/>
      <c r="Q36" s="10696">
        <v>8</v>
      </c>
      <c r="R36" s="10696">
        <v>8.15</v>
      </c>
      <c r="S36" s="11">
        <f>AVERAGE(I28:I31)</f>
        <v>16000</v>
      </c>
    </row>
    <row r="37" spans="1:19" x14ac:dyDescent="0.2">
      <c r="A37" s="10670">
        <v>10</v>
      </c>
      <c r="B37" s="10670">
        <v>2.15</v>
      </c>
      <c r="C37" s="10671">
        <v>2.2999999999999998</v>
      </c>
      <c r="D37" s="10673">
        <v>16000</v>
      </c>
      <c r="E37" s="215">
        <f t="shared" si="0"/>
        <v>15571.2</v>
      </c>
      <c r="F37" s="10675">
        <v>42</v>
      </c>
      <c r="G37" s="10671">
        <v>10.15</v>
      </c>
      <c r="H37" s="10676">
        <v>10.3</v>
      </c>
      <c r="I37" s="10673">
        <v>16000</v>
      </c>
      <c r="J37" s="215">
        <f t="shared" si="1"/>
        <v>15571.2</v>
      </c>
      <c r="K37" s="10675">
        <v>74</v>
      </c>
      <c r="L37" s="10676">
        <v>18.149999999999999</v>
      </c>
      <c r="M37" s="10671">
        <v>18.3</v>
      </c>
      <c r="N37" s="10673">
        <v>16000</v>
      </c>
      <c r="O37" s="215">
        <f t="shared" si="2"/>
        <v>15571.2</v>
      </c>
      <c r="P37" s="640"/>
      <c r="Q37" s="10696">
        <v>9</v>
      </c>
      <c r="R37" s="10696">
        <v>9.15</v>
      </c>
      <c r="S37" s="11">
        <f>AVERAGE(I32:I35)</f>
        <v>16000</v>
      </c>
    </row>
    <row r="38" spans="1:19" x14ac:dyDescent="0.2">
      <c r="A38" s="10670">
        <v>11</v>
      </c>
      <c r="B38" s="214">
        <v>2.2999999999999998</v>
      </c>
      <c r="C38" s="216">
        <v>2.4500000000000002</v>
      </c>
      <c r="D38" s="10673">
        <v>16000</v>
      </c>
      <c r="E38" s="215">
        <f t="shared" si="0"/>
        <v>15571.2</v>
      </c>
      <c r="F38" s="10675">
        <v>43</v>
      </c>
      <c r="G38" s="10671">
        <v>10.3</v>
      </c>
      <c r="H38" s="10676">
        <v>10.45</v>
      </c>
      <c r="I38" s="10673">
        <v>16000</v>
      </c>
      <c r="J38" s="215">
        <f t="shared" si="1"/>
        <v>15571.2</v>
      </c>
      <c r="K38" s="10675">
        <v>75</v>
      </c>
      <c r="L38" s="10676">
        <v>18.3</v>
      </c>
      <c r="M38" s="10671">
        <v>18.45</v>
      </c>
      <c r="N38" s="10673">
        <v>16000</v>
      </c>
      <c r="O38" s="215">
        <f t="shared" si="2"/>
        <v>15571.2</v>
      </c>
      <c r="P38" s="640"/>
      <c r="Q38" s="10696">
        <v>10</v>
      </c>
      <c r="R38" s="10693">
        <v>10.15</v>
      </c>
      <c r="S38" s="11">
        <f>AVERAGE(I36:I39)</f>
        <v>16000</v>
      </c>
    </row>
    <row r="39" spans="1:19" x14ac:dyDescent="0.2">
      <c r="A39" s="10670">
        <v>12</v>
      </c>
      <c r="B39" s="10670">
        <v>2.4500000000000002</v>
      </c>
      <c r="C39" s="10671">
        <v>3</v>
      </c>
      <c r="D39" s="10673">
        <v>16000</v>
      </c>
      <c r="E39" s="215">
        <f t="shared" si="0"/>
        <v>15571.2</v>
      </c>
      <c r="F39" s="10675">
        <v>44</v>
      </c>
      <c r="G39" s="10671">
        <v>10.45</v>
      </c>
      <c r="H39" s="10676">
        <v>11</v>
      </c>
      <c r="I39" s="10673">
        <v>16000</v>
      </c>
      <c r="J39" s="215">
        <f t="shared" si="1"/>
        <v>15571.2</v>
      </c>
      <c r="K39" s="10675">
        <v>76</v>
      </c>
      <c r="L39" s="10676">
        <v>18.45</v>
      </c>
      <c r="M39" s="10671">
        <v>19</v>
      </c>
      <c r="N39" s="10673">
        <v>16000</v>
      </c>
      <c r="O39" s="215">
        <f t="shared" si="2"/>
        <v>15571.2</v>
      </c>
      <c r="P39" s="640"/>
      <c r="Q39" s="10696">
        <v>11</v>
      </c>
      <c r="R39" s="10693">
        <v>11.15</v>
      </c>
      <c r="S39" s="11">
        <f>AVERAGE(I40:I43)</f>
        <v>16000</v>
      </c>
    </row>
    <row r="40" spans="1:19" x14ac:dyDescent="0.2">
      <c r="A40" s="10099">
        <v>13</v>
      </c>
      <c r="B40" s="10100">
        <v>3</v>
      </c>
      <c r="C40" s="10101">
        <v>3.15</v>
      </c>
      <c r="D40" s="10102">
        <v>16000</v>
      </c>
      <c r="E40" s="10103">
        <f t="shared" si="0"/>
        <v>15571.2</v>
      </c>
      <c r="F40" s="10104">
        <v>45</v>
      </c>
      <c r="G40" s="10105">
        <v>11</v>
      </c>
      <c r="H40" s="10106">
        <v>11.15</v>
      </c>
      <c r="I40" s="10102">
        <v>16000</v>
      </c>
      <c r="J40" s="10103">
        <f t="shared" si="1"/>
        <v>15571.2</v>
      </c>
      <c r="K40" s="10104">
        <v>77</v>
      </c>
      <c r="L40" s="10106">
        <v>19</v>
      </c>
      <c r="M40" s="10105">
        <v>19.149999999999999</v>
      </c>
      <c r="N40" s="10102">
        <v>16000</v>
      </c>
      <c r="O40" s="10103">
        <f t="shared" si="2"/>
        <v>15571.2</v>
      </c>
      <c r="P40" s="10107"/>
      <c r="Q40" s="10696">
        <v>12</v>
      </c>
      <c r="R40" s="10693">
        <v>12.15</v>
      </c>
      <c r="S40" s="11">
        <f>AVERAGE(I44:I47)</f>
        <v>16000</v>
      </c>
    </row>
    <row r="41" spans="1:19" x14ac:dyDescent="0.2">
      <c r="A41" s="10670">
        <v>14</v>
      </c>
      <c r="B41" s="10670">
        <v>3.15</v>
      </c>
      <c r="C41" s="10676">
        <v>3.3</v>
      </c>
      <c r="D41" s="10673">
        <v>16000</v>
      </c>
      <c r="E41" s="215">
        <f t="shared" si="0"/>
        <v>15571.2</v>
      </c>
      <c r="F41" s="10675">
        <v>46</v>
      </c>
      <c r="G41" s="10671">
        <v>11.15</v>
      </c>
      <c r="H41" s="10676">
        <v>11.3</v>
      </c>
      <c r="I41" s="10673">
        <v>16000</v>
      </c>
      <c r="J41" s="215">
        <f t="shared" si="1"/>
        <v>15571.2</v>
      </c>
      <c r="K41" s="10675">
        <v>78</v>
      </c>
      <c r="L41" s="10676">
        <v>19.149999999999999</v>
      </c>
      <c r="M41" s="10671">
        <v>19.3</v>
      </c>
      <c r="N41" s="10673">
        <v>16000</v>
      </c>
      <c r="O41" s="215">
        <f t="shared" si="2"/>
        <v>15571.2</v>
      </c>
      <c r="P41" s="640"/>
      <c r="Q41" s="10696">
        <v>13</v>
      </c>
      <c r="R41" s="10693">
        <v>13.15</v>
      </c>
      <c r="S41" s="11">
        <f>AVERAGE(I48:I51)</f>
        <v>16000</v>
      </c>
    </row>
    <row r="42" spans="1:19" x14ac:dyDescent="0.2">
      <c r="A42" s="10670">
        <v>15</v>
      </c>
      <c r="B42" s="214">
        <v>3.3</v>
      </c>
      <c r="C42" s="10672">
        <v>3.45</v>
      </c>
      <c r="D42" s="10673">
        <v>16000</v>
      </c>
      <c r="E42" s="215">
        <f t="shared" si="0"/>
        <v>15571.2</v>
      </c>
      <c r="F42" s="10675">
        <v>47</v>
      </c>
      <c r="G42" s="10671">
        <v>11.3</v>
      </c>
      <c r="H42" s="10676">
        <v>11.45</v>
      </c>
      <c r="I42" s="10673">
        <v>16000</v>
      </c>
      <c r="J42" s="215">
        <f t="shared" si="1"/>
        <v>15571.2</v>
      </c>
      <c r="K42" s="10675">
        <v>79</v>
      </c>
      <c r="L42" s="10676">
        <v>19.3</v>
      </c>
      <c r="M42" s="10671">
        <v>19.45</v>
      </c>
      <c r="N42" s="10673">
        <v>16000</v>
      </c>
      <c r="O42" s="215">
        <f t="shared" si="2"/>
        <v>15571.2</v>
      </c>
      <c r="P42" s="640"/>
      <c r="Q42" s="10696">
        <v>14</v>
      </c>
      <c r="R42" s="10693">
        <v>14.15</v>
      </c>
      <c r="S42" s="11">
        <f>AVERAGE(I52:I55)</f>
        <v>16000</v>
      </c>
    </row>
    <row r="43" spans="1:19" x14ac:dyDescent="0.2">
      <c r="A43" s="10670">
        <v>16</v>
      </c>
      <c r="B43" s="10670">
        <v>3.45</v>
      </c>
      <c r="C43" s="10676">
        <v>4</v>
      </c>
      <c r="D43" s="10673">
        <v>16000</v>
      </c>
      <c r="E43" s="215">
        <f t="shared" si="0"/>
        <v>15571.2</v>
      </c>
      <c r="F43" s="10675">
        <v>48</v>
      </c>
      <c r="G43" s="10671">
        <v>11.45</v>
      </c>
      <c r="H43" s="10676">
        <v>12</v>
      </c>
      <c r="I43" s="10673">
        <v>16000</v>
      </c>
      <c r="J43" s="215">
        <f t="shared" si="1"/>
        <v>15571.2</v>
      </c>
      <c r="K43" s="10675">
        <v>80</v>
      </c>
      <c r="L43" s="10676">
        <v>19.45</v>
      </c>
      <c r="M43" s="10676">
        <v>20</v>
      </c>
      <c r="N43" s="10673">
        <v>16000</v>
      </c>
      <c r="O43" s="215">
        <f t="shared" si="2"/>
        <v>15571.2</v>
      </c>
      <c r="P43" s="640"/>
      <c r="Q43" s="10696">
        <v>15</v>
      </c>
      <c r="R43" s="10696">
        <v>15.15</v>
      </c>
      <c r="S43" s="11">
        <f>AVERAGE(I56:I59)</f>
        <v>16000</v>
      </c>
    </row>
    <row r="44" spans="1:19" x14ac:dyDescent="0.2">
      <c r="A44" s="10108">
        <v>17</v>
      </c>
      <c r="B44" s="10109">
        <v>4</v>
      </c>
      <c r="C44" s="10110">
        <v>4.1500000000000004</v>
      </c>
      <c r="D44" s="10111">
        <v>16000</v>
      </c>
      <c r="E44" s="10112">
        <f t="shared" si="0"/>
        <v>15571.2</v>
      </c>
      <c r="F44" s="10113">
        <v>49</v>
      </c>
      <c r="G44" s="10114">
        <v>12</v>
      </c>
      <c r="H44" s="10115">
        <v>12.15</v>
      </c>
      <c r="I44" s="10111">
        <v>16000</v>
      </c>
      <c r="J44" s="10112">
        <f t="shared" si="1"/>
        <v>15571.2</v>
      </c>
      <c r="K44" s="10113">
        <v>81</v>
      </c>
      <c r="L44" s="10115">
        <v>20</v>
      </c>
      <c r="M44" s="10114">
        <v>20.149999999999999</v>
      </c>
      <c r="N44" s="10111">
        <v>16000</v>
      </c>
      <c r="O44" s="10112">
        <f t="shared" si="2"/>
        <v>15571.2</v>
      </c>
      <c r="P44" s="10116"/>
      <c r="Q44" s="10696">
        <v>16</v>
      </c>
      <c r="R44" s="10696">
        <v>16.149999999999999</v>
      </c>
      <c r="S44" s="11">
        <f>AVERAGE(N28:N31)</f>
        <v>16000</v>
      </c>
    </row>
    <row r="45" spans="1:19" x14ac:dyDescent="0.2">
      <c r="A45" s="10670">
        <v>18</v>
      </c>
      <c r="B45" s="10670">
        <v>4.1500000000000004</v>
      </c>
      <c r="C45" s="10676">
        <v>4.3</v>
      </c>
      <c r="D45" s="10673">
        <v>16000</v>
      </c>
      <c r="E45" s="215">
        <f t="shared" si="0"/>
        <v>15571.2</v>
      </c>
      <c r="F45" s="10675">
        <v>50</v>
      </c>
      <c r="G45" s="10671">
        <v>12.15</v>
      </c>
      <c r="H45" s="10676">
        <v>12.3</v>
      </c>
      <c r="I45" s="10673">
        <v>16000</v>
      </c>
      <c r="J45" s="215">
        <f t="shared" si="1"/>
        <v>15571.2</v>
      </c>
      <c r="K45" s="10675">
        <v>82</v>
      </c>
      <c r="L45" s="10676">
        <v>20.149999999999999</v>
      </c>
      <c r="M45" s="10671">
        <v>20.3</v>
      </c>
      <c r="N45" s="10673">
        <v>16000</v>
      </c>
      <c r="O45" s="215">
        <f t="shared" si="2"/>
        <v>15571.2</v>
      </c>
      <c r="P45" s="640"/>
      <c r="Q45" s="10696">
        <v>17</v>
      </c>
      <c r="R45" s="10696">
        <v>17.149999999999999</v>
      </c>
      <c r="S45" s="11">
        <f>AVERAGE(N32:N35)</f>
        <v>16000</v>
      </c>
    </row>
    <row r="46" spans="1:19" x14ac:dyDescent="0.2">
      <c r="A46" s="10670">
        <v>19</v>
      </c>
      <c r="B46" s="214">
        <v>4.3</v>
      </c>
      <c r="C46" s="10672">
        <v>4.45</v>
      </c>
      <c r="D46" s="10673">
        <v>16000</v>
      </c>
      <c r="E46" s="215">
        <f t="shared" si="0"/>
        <v>15571.2</v>
      </c>
      <c r="F46" s="10675">
        <v>51</v>
      </c>
      <c r="G46" s="10671">
        <v>12.3</v>
      </c>
      <c r="H46" s="10676">
        <v>12.45</v>
      </c>
      <c r="I46" s="10673">
        <v>16000</v>
      </c>
      <c r="J46" s="215">
        <f t="shared" si="1"/>
        <v>15571.2</v>
      </c>
      <c r="K46" s="10675">
        <v>83</v>
      </c>
      <c r="L46" s="10676">
        <v>20.3</v>
      </c>
      <c r="M46" s="10671">
        <v>20.45</v>
      </c>
      <c r="N46" s="10673">
        <v>16000</v>
      </c>
      <c r="O46" s="215">
        <f t="shared" si="2"/>
        <v>15571.2</v>
      </c>
      <c r="P46" s="640"/>
      <c r="Q46" s="10693">
        <v>18</v>
      </c>
      <c r="R46" s="10696">
        <v>18.149999999999999</v>
      </c>
      <c r="S46" s="11">
        <f>AVERAGE(N36:N39)</f>
        <v>16000</v>
      </c>
    </row>
    <row r="47" spans="1:19" x14ac:dyDescent="0.2">
      <c r="A47" s="10670">
        <v>20</v>
      </c>
      <c r="B47" s="10670">
        <v>4.45</v>
      </c>
      <c r="C47" s="10676">
        <v>5</v>
      </c>
      <c r="D47" s="10673">
        <v>16000</v>
      </c>
      <c r="E47" s="215">
        <f t="shared" si="0"/>
        <v>15571.2</v>
      </c>
      <c r="F47" s="10675">
        <v>52</v>
      </c>
      <c r="G47" s="10671">
        <v>12.45</v>
      </c>
      <c r="H47" s="10676">
        <v>13</v>
      </c>
      <c r="I47" s="10673">
        <v>16000</v>
      </c>
      <c r="J47" s="215">
        <f t="shared" si="1"/>
        <v>15571.2</v>
      </c>
      <c r="K47" s="10675">
        <v>84</v>
      </c>
      <c r="L47" s="10676">
        <v>20.45</v>
      </c>
      <c r="M47" s="10671">
        <v>21</v>
      </c>
      <c r="N47" s="10673">
        <v>16000</v>
      </c>
      <c r="O47" s="215">
        <f t="shared" si="2"/>
        <v>15571.2</v>
      </c>
      <c r="P47" s="640"/>
      <c r="Q47" s="10693">
        <v>19</v>
      </c>
      <c r="R47" s="10696">
        <v>19.149999999999999</v>
      </c>
      <c r="S47" s="11">
        <f>AVERAGE(N40:N43)</f>
        <v>16000</v>
      </c>
    </row>
    <row r="48" spans="1:19" x14ac:dyDescent="0.2">
      <c r="A48" s="10117">
        <v>21</v>
      </c>
      <c r="B48" s="10118">
        <v>5</v>
      </c>
      <c r="C48" s="10119">
        <v>5.15</v>
      </c>
      <c r="D48" s="10120">
        <v>16000</v>
      </c>
      <c r="E48" s="10121">
        <f t="shared" si="0"/>
        <v>15571.2</v>
      </c>
      <c r="F48" s="10122">
        <v>53</v>
      </c>
      <c r="G48" s="10118">
        <v>13</v>
      </c>
      <c r="H48" s="10123">
        <v>13.15</v>
      </c>
      <c r="I48" s="10120">
        <v>16000</v>
      </c>
      <c r="J48" s="10121">
        <f t="shared" si="1"/>
        <v>15571.2</v>
      </c>
      <c r="K48" s="10122">
        <v>85</v>
      </c>
      <c r="L48" s="10123">
        <v>21</v>
      </c>
      <c r="M48" s="10118">
        <v>21.15</v>
      </c>
      <c r="N48" s="10120">
        <v>16000</v>
      </c>
      <c r="O48" s="10121">
        <f t="shared" si="2"/>
        <v>15571.2</v>
      </c>
      <c r="P48" s="10124"/>
      <c r="Q48" s="10693">
        <v>20</v>
      </c>
      <c r="R48" s="10696">
        <v>20.149999999999999</v>
      </c>
      <c r="S48" s="11">
        <f>AVERAGE(N44:N47)</f>
        <v>16000</v>
      </c>
    </row>
    <row r="49" spans="1:19" x14ac:dyDescent="0.2">
      <c r="A49" s="10125">
        <v>22</v>
      </c>
      <c r="B49" s="10126">
        <v>5.15</v>
      </c>
      <c r="C49" s="10127">
        <v>5.3</v>
      </c>
      <c r="D49" s="10128">
        <v>16000</v>
      </c>
      <c r="E49" s="10129">
        <f t="shared" si="0"/>
        <v>15571.2</v>
      </c>
      <c r="F49" s="10130">
        <v>54</v>
      </c>
      <c r="G49" s="10131">
        <v>13.15</v>
      </c>
      <c r="H49" s="10127">
        <v>13.3</v>
      </c>
      <c r="I49" s="10128">
        <v>16000</v>
      </c>
      <c r="J49" s="10129">
        <f t="shared" si="1"/>
        <v>15571.2</v>
      </c>
      <c r="K49" s="10130">
        <v>86</v>
      </c>
      <c r="L49" s="10127">
        <v>21.15</v>
      </c>
      <c r="M49" s="10131">
        <v>21.3</v>
      </c>
      <c r="N49" s="10128">
        <v>16000</v>
      </c>
      <c r="O49" s="10129">
        <f t="shared" si="2"/>
        <v>15571.2</v>
      </c>
      <c r="P49" s="10132"/>
      <c r="Q49" s="10693">
        <v>21</v>
      </c>
      <c r="R49" s="10696">
        <v>21.15</v>
      </c>
      <c r="S49" s="11">
        <f>AVERAGE(N48:N51)</f>
        <v>16000</v>
      </c>
    </row>
    <row r="50" spans="1:19" x14ac:dyDescent="0.2">
      <c r="A50" s="10670">
        <v>23</v>
      </c>
      <c r="B50" s="10671">
        <v>5.3</v>
      </c>
      <c r="C50" s="10672">
        <v>5.45</v>
      </c>
      <c r="D50" s="10673">
        <v>16000</v>
      </c>
      <c r="E50" s="215">
        <f t="shared" si="0"/>
        <v>15571.2</v>
      </c>
      <c r="F50" s="10675">
        <v>55</v>
      </c>
      <c r="G50" s="10671">
        <v>13.3</v>
      </c>
      <c r="H50" s="10676">
        <v>13.45</v>
      </c>
      <c r="I50" s="10673">
        <v>16000</v>
      </c>
      <c r="J50" s="215">
        <f t="shared" si="1"/>
        <v>15571.2</v>
      </c>
      <c r="K50" s="10675">
        <v>87</v>
      </c>
      <c r="L50" s="10676">
        <v>21.3</v>
      </c>
      <c r="M50" s="10671">
        <v>21.45</v>
      </c>
      <c r="N50" s="10673">
        <v>16000</v>
      </c>
      <c r="O50" s="215">
        <f t="shared" si="2"/>
        <v>15571.2</v>
      </c>
      <c r="P50" s="640"/>
      <c r="Q50" s="10693">
        <v>22</v>
      </c>
      <c r="R50" s="10696">
        <v>22.15</v>
      </c>
      <c r="S50" s="11">
        <f>AVERAGE(N52:N55)</f>
        <v>16000</v>
      </c>
    </row>
    <row r="51" spans="1:19" x14ac:dyDescent="0.2">
      <c r="A51" s="10670">
        <v>24</v>
      </c>
      <c r="B51" s="216">
        <v>5.45</v>
      </c>
      <c r="C51" s="10676">
        <v>6</v>
      </c>
      <c r="D51" s="10673">
        <v>16000</v>
      </c>
      <c r="E51" s="215">
        <f t="shared" si="0"/>
        <v>15571.2</v>
      </c>
      <c r="F51" s="10675">
        <v>56</v>
      </c>
      <c r="G51" s="10671">
        <v>13.45</v>
      </c>
      <c r="H51" s="10676">
        <v>14</v>
      </c>
      <c r="I51" s="10673">
        <v>16000</v>
      </c>
      <c r="J51" s="215">
        <f t="shared" si="1"/>
        <v>15571.2</v>
      </c>
      <c r="K51" s="10675">
        <v>88</v>
      </c>
      <c r="L51" s="10676">
        <v>21.45</v>
      </c>
      <c r="M51" s="10671">
        <v>22</v>
      </c>
      <c r="N51" s="10673">
        <v>16000</v>
      </c>
      <c r="O51" s="215">
        <f t="shared" si="2"/>
        <v>15571.2</v>
      </c>
      <c r="P51" s="640"/>
      <c r="Q51" s="10693">
        <v>23</v>
      </c>
      <c r="R51" s="10696">
        <v>23.15</v>
      </c>
      <c r="S51" s="11">
        <f>AVERAGE(N56:N59)</f>
        <v>16000</v>
      </c>
    </row>
    <row r="52" spans="1:19" x14ac:dyDescent="0.2">
      <c r="A52" s="10133">
        <v>25</v>
      </c>
      <c r="B52" s="10134">
        <v>6</v>
      </c>
      <c r="C52" s="10135">
        <v>6.15</v>
      </c>
      <c r="D52" s="10136">
        <v>16000</v>
      </c>
      <c r="E52" s="10137">
        <f t="shared" si="0"/>
        <v>15571.2</v>
      </c>
      <c r="F52" s="10138">
        <v>57</v>
      </c>
      <c r="G52" s="10134">
        <v>14</v>
      </c>
      <c r="H52" s="10139">
        <v>14.15</v>
      </c>
      <c r="I52" s="10136">
        <v>16000</v>
      </c>
      <c r="J52" s="10137">
        <f t="shared" si="1"/>
        <v>15571.2</v>
      </c>
      <c r="K52" s="10138">
        <v>89</v>
      </c>
      <c r="L52" s="10139">
        <v>22</v>
      </c>
      <c r="M52" s="10134">
        <v>22.15</v>
      </c>
      <c r="N52" s="10136">
        <v>16000</v>
      </c>
      <c r="O52" s="10137">
        <f t="shared" si="2"/>
        <v>15571.2</v>
      </c>
      <c r="P52" s="10140"/>
      <c r="Q52" s="238" t="s">
        <v>168</v>
      </c>
      <c r="S52" s="11">
        <f>AVERAGE(S28:S51)</f>
        <v>16000</v>
      </c>
    </row>
    <row r="53" spans="1:19" x14ac:dyDescent="0.2">
      <c r="A53" s="10670">
        <v>26</v>
      </c>
      <c r="B53" s="216">
        <v>6.15</v>
      </c>
      <c r="C53" s="10676">
        <v>6.3</v>
      </c>
      <c r="D53" s="10673">
        <v>16000</v>
      </c>
      <c r="E53" s="215">
        <f t="shared" si="0"/>
        <v>15571.2</v>
      </c>
      <c r="F53" s="10675">
        <v>58</v>
      </c>
      <c r="G53" s="10671">
        <v>14.15</v>
      </c>
      <c r="H53" s="10676">
        <v>14.3</v>
      </c>
      <c r="I53" s="10673">
        <v>16000</v>
      </c>
      <c r="J53" s="215">
        <f t="shared" si="1"/>
        <v>15571.2</v>
      </c>
      <c r="K53" s="10675">
        <v>90</v>
      </c>
      <c r="L53" s="10676">
        <v>22.15</v>
      </c>
      <c r="M53" s="10671">
        <v>22.3</v>
      </c>
      <c r="N53" s="10673">
        <v>16000</v>
      </c>
      <c r="O53" s="215">
        <f t="shared" si="2"/>
        <v>15571.2</v>
      </c>
      <c r="P53" s="640"/>
    </row>
    <row r="54" spans="1:19" x14ac:dyDescent="0.2">
      <c r="A54" s="10141">
        <v>27</v>
      </c>
      <c r="B54" s="10142">
        <v>6.3</v>
      </c>
      <c r="C54" s="10143">
        <v>6.45</v>
      </c>
      <c r="D54" s="10144">
        <v>16000</v>
      </c>
      <c r="E54" s="10145">
        <f t="shared" si="0"/>
        <v>15571.2</v>
      </c>
      <c r="F54" s="10146">
        <v>59</v>
      </c>
      <c r="G54" s="10142">
        <v>14.3</v>
      </c>
      <c r="H54" s="10147">
        <v>14.45</v>
      </c>
      <c r="I54" s="10144">
        <v>16000</v>
      </c>
      <c r="J54" s="10145">
        <f t="shared" si="1"/>
        <v>15571.2</v>
      </c>
      <c r="K54" s="10146">
        <v>91</v>
      </c>
      <c r="L54" s="10147">
        <v>22.3</v>
      </c>
      <c r="M54" s="10142">
        <v>22.45</v>
      </c>
      <c r="N54" s="10144">
        <v>16000</v>
      </c>
      <c r="O54" s="10145">
        <f t="shared" si="2"/>
        <v>15571.2</v>
      </c>
      <c r="P54" s="10148"/>
    </row>
    <row r="55" spans="1:19" x14ac:dyDescent="0.2">
      <c r="A55" s="10670">
        <v>28</v>
      </c>
      <c r="B55" s="216">
        <v>6.45</v>
      </c>
      <c r="C55" s="10676">
        <v>7</v>
      </c>
      <c r="D55" s="10673">
        <v>16000</v>
      </c>
      <c r="E55" s="215">
        <f t="shared" si="0"/>
        <v>15571.2</v>
      </c>
      <c r="F55" s="10675">
        <v>60</v>
      </c>
      <c r="G55" s="10671">
        <v>14.45</v>
      </c>
      <c r="H55" s="10671">
        <v>15</v>
      </c>
      <c r="I55" s="10673">
        <v>16000</v>
      </c>
      <c r="J55" s="215">
        <f t="shared" si="1"/>
        <v>15571.2</v>
      </c>
      <c r="K55" s="10675">
        <v>92</v>
      </c>
      <c r="L55" s="10676">
        <v>22.45</v>
      </c>
      <c r="M55" s="10671">
        <v>23</v>
      </c>
      <c r="N55" s="10673">
        <v>16000</v>
      </c>
      <c r="O55" s="215">
        <f t="shared" si="2"/>
        <v>15571.2</v>
      </c>
      <c r="P55" s="640"/>
    </row>
    <row r="56" spans="1:19" x14ac:dyDescent="0.2">
      <c r="A56" s="10149">
        <v>29</v>
      </c>
      <c r="B56" s="10150">
        <v>7</v>
      </c>
      <c r="C56" s="10151">
        <v>7.15</v>
      </c>
      <c r="D56" s="10152">
        <v>16000</v>
      </c>
      <c r="E56" s="10153">
        <f t="shared" si="0"/>
        <v>15571.2</v>
      </c>
      <c r="F56" s="10154">
        <v>61</v>
      </c>
      <c r="G56" s="10150">
        <v>15</v>
      </c>
      <c r="H56" s="10150">
        <v>15.15</v>
      </c>
      <c r="I56" s="10152">
        <v>16000</v>
      </c>
      <c r="J56" s="10153">
        <f t="shared" si="1"/>
        <v>15571.2</v>
      </c>
      <c r="K56" s="10154">
        <v>93</v>
      </c>
      <c r="L56" s="10155">
        <v>23</v>
      </c>
      <c r="M56" s="10150">
        <v>23.15</v>
      </c>
      <c r="N56" s="10152">
        <v>16000</v>
      </c>
      <c r="O56" s="10153">
        <f t="shared" si="2"/>
        <v>15571.2</v>
      </c>
      <c r="P56" s="10156"/>
    </row>
    <row r="57" spans="1:19" x14ac:dyDescent="0.2">
      <c r="A57" s="10157">
        <v>30</v>
      </c>
      <c r="B57" s="10158">
        <v>7.15</v>
      </c>
      <c r="C57" s="10159">
        <v>7.3</v>
      </c>
      <c r="D57" s="10160">
        <v>16000</v>
      </c>
      <c r="E57" s="10161">
        <f t="shared" si="0"/>
        <v>15571.2</v>
      </c>
      <c r="F57" s="10162">
        <v>62</v>
      </c>
      <c r="G57" s="10163">
        <v>15.15</v>
      </c>
      <c r="H57" s="10163">
        <v>15.3</v>
      </c>
      <c r="I57" s="10160">
        <v>16000</v>
      </c>
      <c r="J57" s="10161">
        <f t="shared" si="1"/>
        <v>15571.2</v>
      </c>
      <c r="K57" s="10162">
        <v>94</v>
      </c>
      <c r="L57" s="10163">
        <v>23.15</v>
      </c>
      <c r="M57" s="10163">
        <v>23.3</v>
      </c>
      <c r="N57" s="10160">
        <v>16000</v>
      </c>
      <c r="O57" s="10161">
        <f t="shared" si="2"/>
        <v>15571.2</v>
      </c>
      <c r="P57" s="10164"/>
    </row>
    <row r="58" spans="1:19" x14ac:dyDescent="0.2">
      <c r="A58" s="10165">
        <v>31</v>
      </c>
      <c r="B58" s="10166">
        <v>7.3</v>
      </c>
      <c r="C58" s="10167">
        <v>7.45</v>
      </c>
      <c r="D58" s="10168">
        <v>16000</v>
      </c>
      <c r="E58" s="10169">
        <f t="shared" si="0"/>
        <v>15571.2</v>
      </c>
      <c r="F58" s="10170">
        <v>63</v>
      </c>
      <c r="G58" s="10166">
        <v>15.3</v>
      </c>
      <c r="H58" s="10166">
        <v>15.45</v>
      </c>
      <c r="I58" s="10168">
        <v>16000</v>
      </c>
      <c r="J58" s="10169">
        <f t="shared" si="1"/>
        <v>15571.2</v>
      </c>
      <c r="K58" s="10170">
        <v>95</v>
      </c>
      <c r="L58" s="10166">
        <v>23.3</v>
      </c>
      <c r="M58" s="10166">
        <v>23.45</v>
      </c>
      <c r="N58" s="10168">
        <v>16000</v>
      </c>
      <c r="O58" s="10169">
        <f t="shared" si="2"/>
        <v>15571.2</v>
      </c>
      <c r="P58" s="10171"/>
    </row>
    <row r="59" spans="1:19" x14ac:dyDescent="0.2">
      <c r="A59" s="10670">
        <v>32</v>
      </c>
      <c r="B59" s="216">
        <v>7.45</v>
      </c>
      <c r="C59" s="10676">
        <v>8</v>
      </c>
      <c r="D59" s="10673">
        <v>16000</v>
      </c>
      <c r="E59" s="215">
        <f t="shared" si="0"/>
        <v>15571.2</v>
      </c>
      <c r="F59" s="10675">
        <v>64</v>
      </c>
      <c r="G59" s="10671">
        <v>15.45</v>
      </c>
      <c r="H59" s="10671">
        <v>16</v>
      </c>
      <c r="I59" s="10673">
        <v>16000</v>
      </c>
      <c r="J59" s="215">
        <f t="shared" si="1"/>
        <v>15571.2</v>
      </c>
      <c r="K59" s="10675">
        <v>96</v>
      </c>
      <c r="L59" s="10671">
        <v>23.45</v>
      </c>
      <c r="M59" s="10671">
        <v>24</v>
      </c>
      <c r="N59" s="10673">
        <v>16000</v>
      </c>
      <c r="O59" s="215">
        <f t="shared" si="2"/>
        <v>15571.2</v>
      </c>
      <c r="P59" s="640"/>
    </row>
    <row r="60" spans="1:19" x14ac:dyDescent="0.2">
      <c r="A60" s="10172" t="s">
        <v>27</v>
      </c>
      <c r="B60" s="10173"/>
      <c r="C60" s="10173"/>
      <c r="D60" s="10174">
        <f>SUM(D28:D59)</f>
        <v>512000</v>
      </c>
      <c r="E60" s="10175">
        <f>SUM(E28:E59)</f>
        <v>498278.40000000026</v>
      </c>
      <c r="F60" s="10173"/>
      <c r="G60" s="10173"/>
      <c r="H60" s="10173"/>
      <c r="I60" s="10174">
        <f>SUM(I28:I59)</f>
        <v>512000</v>
      </c>
      <c r="J60" s="10175">
        <f>SUM(J28:J59)</f>
        <v>498278.40000000026</v>
      </c>
      <c r="K60" s="10173"/>
      <c r="L60" s="10173"/>
      <c r="M60" s="10173"/>
      <c r="N60" s="10173">
        <f>SUM(N28:N59)</f>
        <v>512000</v>
      </c>
      <c r="O60" s="10175">
        <f>SUM(O28:O59)</f>
        <v>498278.40000000026</v>
      </c>
      <c r="P60" s="10176"/>
    </row>
    <row r="64" spans="1:19" x14ac:dyDescent="0.2">
      <c r="A64" s="238" t="s">
        <v>153</v>
      </c>
      <c r="B64" s="238">
        <f>SUM(D60,I60,N60)/(4000*1000)</f>
        <v>0.38400000000000001</v>
      </c>
      <c r="C64" s="238">
        <f>ROUNDDOWN(SUM(E60,J60,O60)/(4000*1000),4)</f>
        <v>0.37369999999999998</v>
      </c>
    </row>
    <row r="66" spans="1:16" x14ac:dyDescent="0.2">
      <c r="A66" s="10177"/>
      <c r="B66" s="10178"/>
      <c r="C66" s="10178"/>
      <c r="D66" s="10179"/>
      <c r="E66" s="10178"/>
      <c r="F66" s="10178"/>
      <c r="G66" s="10178"/>
      <c r="H66" s="10178"/>
      <c r="I66" s="10179"/>
      <c r="J66" s="10180"/>
      <c r="K66" s="10178"/>
      <c r="L66" s="10178"/>
      <c r="M66" s="10178"/>
      <c r="N66" s="10178"/>
      <c r="O66" s="10178"/>
      <c r="P66" s="10181"/>
    </row>
    <row r="67" spans="1:16" x14ac:dyDescent="0.2">
      <c r="A67" s="10182" t="s">
        <v>28</v>
      </c>
      <c r="B67" s="10183"/>
      <c r="C67" s="10183"/>
      <c r="D67" s="10184"/>
      <c r="E67" s="10185"/>
      <c r="F67" s="10183"/>
      <c r="G67" s="10183"/>
      <c r="H67" s="10185"/>
      <c r="I67" s="10184"/>
      <c r="J67" s="10186"/>
      <c r="K67" s="10183"/>
      <c r="L67" s="10183"/>
      <c r="M67" s="10183"/>
      <c r="N67" s="10183"/>
      <c r="O67" s="10183"/>
      <c r="P67" s="10187"/>
    </row>
    <row r="68" spans="1:16" x14ac:dyDescent="0.2">
      <c r="A68" s="10188"/>
      <c r="B68" s="10189"/>
      <c r="C68" s="10189"/>
      <c r="D68" s="10189"/>
      <c r="E68" s="10189"/>
      <c r="F68" s="10189"/>
      <c r="G68" s="10189"/>
      <c r="H68" s="10189"/>
      <c r="I68" s="10189"/>
      <c r="J68" s="10189"/>
      <c r="K68" s="10189"/>
      <c r="L68" s="217"/>
      <c r="M68" s="217"/>
      <c r="N68" s="217"/>
      <c r="O68" s="217"/>
      <c r="P68" s="216"/>
    </row>
    <row r="69" spans="1:16" x14ac:dyDescent="0.2">
      <c r="A69" s="197"/>
      <c r="B69" s="637"/>
      <c r="C69" s="637"/>
      <c r="D69" s="636"/>
      <c r="E69" s="196"/>
      <c r="F69" s="637"/>
      <c r="G69" s="637"/>
      <c r="H69" s="196"/>
      <c r="I69" s="636"/>
      <c r="J69" s="195"/>
      <c r="K69" s="637"/>
      <c r="L69" s="637"/>
      <c r="M69" s="637"/>
      <c r="N69" s="637"/>
      <c r="O69" s="637"/>
      <c r="P69" s="640"/>
    </row>
    <row r="70" spans="1:16" x14ac:dyDescent="0.2">
      <c r="A70" s="228"/>
      <c r="B70" s="637"/>
      <c r="C70" s="637"/>
      <c r="D70" s="636"/>
      <c r="E70" s="196"/>
      <c r="F70" s="637"/>
      <c r="G70" s="637"/>
      <c r="H70" s="196"/>
      <c r="I70" s="636"/>
      <c r="J70" s="637"/>
      <c r="K70" s="637"/>
      <c r="L70" s="637"/>
      <c r="M70" s="637"/>
      <c r="N70" s="637"/>
      <c r="O70" s="637"/>
      <c r="P70" s="640"/>
    </row>
    <row r="71" spans="1:16" x14ac:dyDescent="0.2">
      <c r="A71" s="10190"/>
      <c r="B71" s="10191"/>
      <c r="C71" s="10191"/>
      <c r="D71" s="10192"/>
      <c r="E71" s="10193"/>
      <c r="F71" s="10191"/>
      <c r="G71" s="10191"/>
      <c r="H71" s="10193"/>
      <c r="I71" s="10192"/>
      <c r="J71" s="10191"/>
      <c r="K71" s="10191"/>
      <c r="L71" s="10191"/>
      <c r="M71" s="10191"/>
      <c r="N71" s="10191"/>
      <c r="O71" s="10191"/>
      <c r="P71" s="10194"/>
    </row>
    <row r="72" spans="1:16" x14ac:dyDescent="0.2">
      <c r="A72" s="228"/>
      <c r="B72" s="637"/>
      <c r="C72" s="637"/>
      <c r="D72" s="636"/>
      <c r="E72" s="196"/>
      <c r="F72" s="637"/>
      <c r="G72" s="637"/>
      <c r="H72" s="196"/>
      <c r="I72" s="636"/>
      <c r="J72" s="637"/>
      <c r="K72" s="637"/>
      <c r="L72" s="637"/>
      <c r="M72" s="637" t="s">
        <v>29</v>
      </c>
      <c r="N72" s="637"/>
      <c r="O72" s="637"/>
      <c r="P72" s="640"/>
    </row>
    <row r="73" spans="1:16" x14ac:dyDescent="0.2">
      <c r="A73" s="215"/>
      <c r="B73" s="214"/>
      <c r="C73" s="214"/>
      <c r="D73" s="10195"/>
      <c r="E73" s="213"/>
      <c r="F73" s="214"/>
      <c r="G73" s="214"/>
      <c r="H73" s="213"/>
      <c r="I73" s="10195"/>
      <c r="J73" s="214"/>
      <c r="K73" s="214"/>
      <c r="L73" s="214"/>
      <c r="M73" s="214" t="s">
        <v>30</v>
      </c>
      <c r="N73" s="214"/>
      <c r="O73" s="214"/>
      <c r="P73" s="212"/>
    </row>
    <row r="74" spans="1:16" ht="15.75" x14ac:dyDescent="0.25">
      <c r="E74" s="10196"/>
      <c r="H74" s="10196"/>
    </row>
    <row r="75" spans="1:16" x14ac:dyDescent="0.2">
      <c r="C75" s="222"/>
      <c r="E75" s="191"/>
      <c r="H75" s="191"/>
    </row>
    <row r="76" spans="1:16" x14ac:dyDescent="0.2">
      <c r="E76" s="191"/>
      <c r="H76" s="191"/>
    </row>
    <row r="77" spans="1:16" x14ac:dyDescent="0.2">
      <c r="E77" s="191"/>
      <c r="H77" s="191"/>
    </row>
    <row r="78" spans="1:16" ht="15.75" x14ac:dyDescent="0.25">
      <c r="E78" s="211"/>
      <c r="H78" s="211"/>
    </row>
    <row r="79" spans="1:16" x14ac:dyDescent="0.2">
      <c r="E79" s="191"/>
      <c r="H79" s="191"/>
    </row>
    <row r="80" spans="1:16" x14ac:dyDescent="0.2">
      <c r="E80" s="191"/>
      <c r="H80" s="191"/>
    </row>
    <row r="81" spans="5:13" x14ac:dyDescent="0.2">
      <c r="E81" s="191"/>
      <c r="H81" s="191"/>
    </row>
    <row r="82" spans="5:13" x14ac:dyDescent="0.2">
      <c r="E82" s="191"/>
      <c r="H82" s="191"/>
    </row>
    <row r="83" spans="5:13" ht="15.75" x14ac:dyDescent="0.25">
      <c r="E83" s="210"/>
      <c r="H83" s="210"/>
    </row>
    <row r="84" spans="5:13" x14ac:dyDescent="0.2">
      <c r="E84" s="191"/>
      <c r="H84" s="191"/>
    </row>
    <row r="85" spans="5:13" x14ac:dyDescent="0.2">
      <c r="E85" s="191"/>
      <c r="H85" s="191"/>
    </row>
    <row r="86" spans="5:13" ht="15.75" x14ac:dyDescent="0.25">
      <c r="E86" s="10197"/>
      <c r="H86" s="10197"/>
    </row>
    <row r="87" spans="5:13" ht="15.75" x14ac:dyDescent="0.25">
      <c r="E87" s="10198"/>
      <c r="H87" s="10198"/>
    </row>
    <row r="88" spans="5:13" x14ac:dyDescent="0.2">
      <c r="E88" s="191"/>
      <c r="H88" s="191"/>
    </row>
    <row r="89" spans="5:13" ht="15.75" x14ac:dyDescent="0.25">
      <c r="E89" s="10199"/>
      <c r="H89" s="10199"/>
    </row>
    <row r="90" spans="5:13" x14ac:dyDescent="0.2">
      <c r="E90" s="191"/>
      <c r="H90" s="191"/>
    </row>
    <row r="91" spans="5:13" x14ac:dyDescent="0.2">
      <c r="E91" s="191"/>
      <c r="H91" s="191"/>
    </row>
    <row r="92" spans="5:13" x14ac:dyDescent="0.2">
      <c r="E92" s="191"/>
      <c r="H92" s="191"/>
    </row>
    <row r="93" spans="5:13" x14ac:dyDescent="0.2">
      <c r="E93" s="191"/>
      <c r="H93" s="191"/>
    </row>
    <row r="94" spans="5:13" x14ac:dyDescent="0.2">
      <c r="E94" s="191"/>
      <c r="H94" s="191"/>
    </row>
    <row r="95" spans="5:13" ht="15.75" x14ac:dyDescent="0.25">
      <c r="E95" s="209"/>
      <c r="H95" s="209"/>
    </row>
    <row r="96" spans="5:13" ht="15.75" x14ac:dyDescent="0.25">
      <c r="E96" s="208"/>
      <c r="H96" s="208"/>
      <c r="M96" s="207" t="s">
        <v>8</v>
      </c>
    </row>
    <row r="97" spans="5:14" x14ac:dyDescent="0.2">
      <c r="E97" s="191"/>
      <c r="H97" s="191"/>
    </row>
    <row r="98" spans="5:14" ht="15.75" x14ac:dyDescent="0.25">
      <c r="E98" s="206"/>
      <c r="H98" s="206"/>
    </row>
    <row r="99" spans="5:14" ht="15.75" x14ac:dyDescent="0.25">
      <c r="E99" s="205"/>
      <c r="H99" s="205"/>
    </row>
    <row r="101" spans="5:14" x14ac:dyDescent="0.2">
      <c r="N101" s="10200"/>
    </row>
    <row r="126" spans="4:4" x14ac:dyDescent="0.2">
      <c r="D126" s="10201"/>
    </row>
  </sheetData>
  <mergeCells count="1">
    <mergeCell ref="Q27:R27"/>
  </mergeCells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cols>
    <col min="1" max="16384" width="9.140625" style="238"/>
  </cols>
  <sheetData>
    <row r="1" spans="1:16" ht="12.75" customHeight="1" x14ac:dyDescent="0.2">
      <c r="A1" s="643"/>
      <c r="B1" s="240"/>
      <c r="C1" s="240"/>
      <c r="D1" s="642"/>
      <c r="E1" s="240"/>
      <c r="F1" s="240"/>
      <c r="G1" s="240"/>
      <c r="H1" s="240"/>
      <c r="I1" s="642"/>
      <c r="J1" s="240"/>
      <c r="K1" s="240"/>
      <c r="L1" s="240"/>
      <c r="M1" s="240"/>
      <c r="N1" s="240"/>
      <c r="O1" s="240"/>
      <c r="P1" s="239"/>
    </row>
    <row r="2" spans="1:16" ht="12.75" customHeight="1" x14ac:dyDescent="0.2">
      <c r="A2" s="10202" t="s">
        <v>0</v>
      </c>
      <c r="B2" s="10203"/>
      <c r="C2" s="10203"/>
      <c r="D2" s="10203"/>
      <c r="E2" s="10203"/>
      <c r="F2" s="10203"/>
      <c r="G2" s="10203"/>
      <c r="H2" s="10203"/>
      <c r="I2" s="10203"/>
      <c r="J2" s="10203"/>
      <c r="K2" s="10203"/>
      <c r="L2" s="10203"/>
      <c r="M2" s="10203"/>
      <c r="N2" s="10203"/>
      <c r="O2" s="10203"/>
      <c r="P2" s="10204"/>
    </row>
    <row r="3" spans="1:16" ht="12.75" customHeight="1" x14ac:dyDescent="0.2">
      <c r="A3" s="236"/>
      <c r="B3" s="641"/>
      <c r="C3" s="641"/>
      <c r="D3" s="641"/>
      <c r="E3" s="641"/>
      <c r="F3" s="641"/>
      <c r="G3" s="641"/>
      <c r="H3" s="641"/>
      <c r="I3" s="641"/>
      <c r="J3" s="641"/>
      <c r="K3" s="641"/>
      <c r="L3" s="641"/>
      <c r="M3" s="641"/>
      <c r="N3" s="641"/>
      <c r="O3" s="641"/>
      <c r="P3" s="640"/>
    </row>
    <row r="4" spans="1:16" ht="12.75" customHeight="1" x14ac:dyDescent="0.2">
      <c r="A4" s="235" t="s">
        <v>154</v>
      </c>
      <c r="B4" s="639"/>
      <c r="C4" s="639"/>
      <c r="D4" s="639"/>
      <c r="E4" s="639"/>
      <c r="F4" s="639"/>
      <c r="G4" s="639"/>
      <c r="H4" s="639"/>
      <c r="I4" s="639"/>
      <c r="J4" s="638"/>
      <c r="K4" s="637"/>
      <c r="L4" s="637"/>
      <c r="M4" s="637"/>
      <c r="N4" s="637"/>
      <c r="O4" s="637"/>
      <c r="P4" s="640"/>
    </row>
    <row r="5" spans="1:16" ht="12.75" customHeight="1" x14ac:dyDescent="0.2">
      <c r="A5" s="234"/>
      <c r="B5" s="637"/>
      <c r="C5" s="637"/>
      <c r="D5" s="636"/>
      <c r="E5" s="637"/>
      <c r="F5" s="637"/>
      <c r="G5" s="637"/>
      <c r="H5" s="637"/>
      <c r="I5" s="636"/>
      <c r="J5" s="637"/>
      <c r="K5" s="637"/>
      <c r="L5" s="637"/>
      <c r="M5" s="637"/>
      <c r="N5" s="637"/>
      <c r="O5" s="637"/>
      <c r="P5" s="640"/>
    </row>
    <row r="6" spans="1:16" ht="12.75" customHeight="1" x14ac:dyDescent="0.2">
      <c r="A6" s="234" t="s">
        <v>2</v>
      </c>
      <c r="B6" s="637"/>
      <c r="C6" s="637"/>
      <c r="D6" s="636"/>
      <c r="E6" s="637"/>
      <c r="F6" s="637"/>
      <c r="G6" s="637"/>
      <c r="H6" s="637"/>
      <c r="I6" s="636"/>
      <c r="J6" s="637"/>
      <c r="K6" s="637"/>
      <c r="L6" s="637"/>
      <c r="M6" s="637"/>
      <c r="N6" s="637"/>
      <c r="O6" s="637"/>
      <c r="P6" s="640"/>
    </row>
    <row r="7" spans="1:16" ht="12.75" customHeight="1" x14ac:dyDescent="0.2">
      <c r="A7" s="234" t="s">
        <v>3</v>
      </c>
      <c r="B7" s="637"/>
      <c r="C7" s="637"/>
      <c r="D7" s="636"/>
      <c r="E7" s="637"/>
      <c r="F7" s="637"/>
      <c r="G7" s="637"/>
      <c r="H7" s="637"/>
      <c r="I7" s="636"/>
      <c r="J7" s="637"/>
      <c r="K7" s="637"/>
      <c r="L7" s="637"/>
      <c r="M7" s="637"/>
      <c r="N7" s="637"/>
      <c r="O7" s="637"/>
      <c r="P7" s="640"/>
    </row>
    <row r="8" spans="1:16" ht="12.75" customHeight="1" x14ac:dyDescent="0.2">
      <c r="A8" s="234" t="s">
        <v>4</v>
      </c>
      <c r="B8" s="637"/>
      <c r="C8" s="637"/>
      <c r="D8" s="636"/>
      <c r="E8" s="637"/>
      <c r="F8" s="637"/>
      <c r="G8" s="637"/>
      <c r="H8" s="637"/>
      <c r="I8" s="636"/>
      <c r="J8" s="637"/>
      <c r="K8" s="637"/>
      <c r="L8" s="637"/>
      <c r="M8" s="637"/>
      <c r="N8" s="637"/>
      <c r="O8" s="637"/>
      <c r="P8" s="640"/>
    </row>
    <row r="9" spans="1:16" ht="12.75" customHeight="1" x14ac:dyDescent="0.2">
      <c r="A9" s="10205" t="s">
        <v>5</v>
      </c>
      <c r="B9" s="10206"/>
      <c r="C9" s="10206"/>
      <c r="D9" s="10207"/>
      <c r="E9" s="10206"/>
      <c r="F9" s="10206"/>
      <c r="G9" s="10206"/>
      <c r="H9" s="10206"/>
      <c r="I9" s="10207"/>
      <c r="J9" s="10206"/>
      <c r="K9" s="10206"/>
      <c r="L9" s="10206"/>
      <c r="M9" s="10206"/>
      <c r="N9" s="10206"/>
      <c r="O9" s="10206"/>
      <c r="P9" s="10208"/>
    </row>
    <row r="10" spans="1:16" ht="12.75" customHeight="1" x14ac:dyDescent="0.2">
      <c r="A10" s="234" t="s">
        <v>6</v>
      </c>
      <c r="B10" s="637"/>
      <c r="C10" s="637"/>
      <c r="D10" s="636"/>
      <c r="E10" s="637"/>
      <c r="F10" s="637"/>
      <c r="G10" s="637"/>
      <c r="H10" s="637"/>
      <c r="I10" s="636"/>
      <c r="J10" s="637"/>
      <c r="K10" s="637"/>
      <c r="L10" s="637"/>
      <c r="M10" s="637"/>
      <c r="N10" s="637"/>
      <c r="O10" s="637"/>
      <c r="P10" s="640"/>
    </row>
    <row r="11" spans="1:16" ht="12.75" customHeight="1" x14ac:dyDescent="0.2">
      <c r="A11" s="234"/>
      <c r="B11" s="637"/>
      <c r="C11" s="637"/>
      <c r="D11" s="636"/>
      <c r="E11" s="637"/>
      <c r="F11" s="637"/>
      <c r="G11" s="633"/>
      <c r="H11" s="637"/>
      <c r="I11" s="636"/>
      <c r="J11" s="637"/>
      <c r="K11" s="637"/>
      <c r="L11" s="637"/>
      <c r="M11" s="637"/>
      <c r="N11" s="637"/>
      <c r="O11" s="637"/>
      <c r="P11" s="640"/>
    </row>
    <row r="12" spans="1:16" ht="12.75" customHeight="1" x14ac:dyDescent="0.2">
      <c r="A12" s="204" t="s">
        <v>155</v>
      </c>
      <c r="B12" s="203"/>
      <c r="C12" s="203"/>
      <c r="D12" s="10209"/>
      <c r="E12" s="203" t="s">
        <v>8</v>
      </c>
      <c r="F12" s="203"/>
      <c r="G12" s="203"/>
      <c r="H12" s="203"/>
      <c r="I12" s="10209"/>
      <c r="J12" s="203"/>
      <c r="K12" s="203"/>
      <c r="L12" s="203"/>
      <c r="M12" s="203"/>
      <c r="N12" s="202" t="s">
        <v>156</v>
      </c>
      <c r="O12" s="203"/>
      <c r="P12" s="201"/>
    </row>
    <row r="13" spans="1:16" ht="12.75" customHeight="1" x14ac:dyDescent="0.2">
      <c r="A13" s="234"/>
      <c r="B13" s="637"/>
      <c r="C13" s="637"/>
      <c r="D13" s="636"/>
      <c r="E13" s="637"/>
      <c r="F13" s="637"/>
      <c r="G13" s="637"/>
      <c r="H13" s="637"/>
      <c r="I13" s="636"/>
      <c r="J13" s="637"/>
      <c r="K13" s="637"/>
      <c r="L13" s="637"/>
      <c r="M13" s="637"/>
      <c r="N13" s="637"/>
      <c r="O13" s="637"/>
      <c r="P13" s="640"/>
    </row>
    <row r="14" spans="1:16" ht="12.75" customHeight="1" x14ac:dyDescent="0.2">
      <c r="A14" s="10210" t="s">
        <v>10</v>
      </c>
      <c r="B14" s="10211"/>
      <c r="C14" s="10211"/>
      <c r="D14" s="10212"/>
      <c r="E14" s="10211"/>
      <c r="F14" s="10211"/>
      <c r="G14" s="10211"/>
      <c r="H14" s="10211"/>
      <c r="I14" s="10212"/>
      <c r="J14" s="10211"/>
      <c r="K14" s="10211"/>
      <c r="L14" s="10211"/>
      <c r="M14" s="10211"/>
      <c r="N14" s="10213"/>
      <c r="O14" s="10214"/>
      <c r="P14" s="10215"/>
    </row>
    <row r="15" spans="1:16" ht="12.75" customHeight="1" x14ac:dyDescent="0.2">
      <c r="A15" s="228"/>
      <c r="B15" s="637"/>
      <c r="C15" s="637"/>
      <c r="D15" s="636"/>
      <c r="E15" s="637"/>
      <c r="F15" s="637"/>
      <c r="G15" s="637"/>
      <c r="H15" s="637"/>
      <c r="I15" s="636"/>
      <c r="J15" s="637"/>
      <c r="K15" s="637"/>
      <c r="L15" s="637"/>
      <c r="M15" s="637"/>
      <c r="N15" s="630" t="s">
        <v>11</v>
      </c>
      <c r="O15" s="227" t="s">
        <v>12</v>
      </c>
      <c r="P15" s="640"/>
    </row>
    <row r="16" spans="1:16" ht="12.75" customHeight="1" x14ac:dyDescent="0.2">
      <c r="A16" s="10216" t="s">
        <v>13</v>
      </c>
      <c r="B16" s="10217"/>
      <c r="C16" s="10217"/>
      <c r="D16" s="10218"/>
      <c r="E16" s="10217"/>
      <c r="F16" s="10217"/>
      <c r="G16" s="10217"/>
      <c r="H16" s="10217"/>
      <c r="I16" s="10218"/>
      <c r="J16" s="10217"/>
      <c r="K16" s="10217"/>
      <c r="L16" s="10217"/>
      <c r="M16" s="10217"/>
      <c r="N16" s="10219"/>
      <c r="O16" s="10220"/>
      <c r="P16" s="10220"/>
    </row>
    <row r="17" spans="1:47" ht="12.75" customHeight="1" x14ac:dyDescent="0.2">
      <c r="A17" s="200" t="s">
        <v>14</v>
      </c>
      <c r="B17" s="199"/>
      <c r="C17" s="199"/>
      <c r="D17" s="198"/>
      <c r="E17" s="199"/>
      <c r="F17" s="199"/>
      <c r="G17" s="199"/>
      <c r="H17" s="199"/>
      <c r="I17" s="198"/>
      <c r="J17" s="199"/>
      <c r="K17" s="199"/>
      <c r="L17" s="199"/>
      <c r="M17" s="199"/>
      <c r="N17" s="197" t="s">
        <v>15</v>
      </c>
      <c r="O17" s="196" t="s">
        <v>16</v>
      </c>
      <c r="P17" s="195"/>
    </row>
    <row r="18" spans="1:47" ht="12.75" customHeight="1" x14ac:dyDescent="0.2">
      <c r="A18" s="10221"/>
      <c r="B18" s="10222"/>
      <c r="C18" s="10222"/>
      <c r="D18" s="10223"/>
      <c r="E18" s="10222"/>
      <c r="F18" s="10222"/>
      <c r="G18" s="10222"/>
      <c r="H18" s="10222"/>
      <c r="I18" s="10223"/>
      <c r="J18" s="10222"/>
      <c r="K18" s="10222"/>
      <c r="L18" s="10222"/>
      <c r="M18" s="10222"/>
      <c r="N18" s="10224"/>
      <c r="O18" s="10225"/>
      <c r="P18" s="10226" t="s">
        <v>8</v>
      </c>
    </row>
    <row r="19" spans="1:47" ht="12.75" customHeight="1" x14ac:dyDescent="0.2">
      <c r="A19" s="228"/>
      <c r="B19" s="637"/>
      <c r="C19" s="637"/>
      <c r="D19" s="636"/>
      <c r="E19" s="637"/>
      <c r="F19" s="637"/>
      <c r="G19" s="637"/>
      <c r="H19" s="637"/>
      <c r="I19" s="636"/>
      <c r="J19" s="637"/>
      <c r="K19" s="222"/>
      <c r="L19" s="637" t="s">
        <v>17</v>
      </c>
      <c r="M19" s="637"/>
      <c r="N19" s="624"/>
      <c r="O19" s="221"/>
      <c r="P19" s="640"/>
      <c r="AU19" s="10673"/>
    </row>
    <row r="20" spans="1:47" ht="12.75" customHeight="1" x14ac:dyDescent="0.2">
      <c r="A20" s="10227"/>
      <c r="B20" s="10228"/>
      <c r="C20" s="10228"/>
      <c r="D20" s="10229"/>
      <c r="E20" s="10228"/>
      <c r="F20" s="10228"/>
      <c r="G20" s="10228"/>
      <c r="H20" s="10228"/>
      <c r="I20" s="10229"/>
      <c r="J20" s="10228"/>
      <c r="K20" s="10228"/>
      <c r="L20" s="10228"/>
      <c r="M20" s="10228"/>
      <c r="N20" s="10230"/>
      <c r="O20" s="10231"/>
      <c r="P20" s="10232"/>
    </row>
    <row r="21" spans="1:47" ht="12.75" customHeight="1" x14ac:dyDescent="0.2">
      <c r="A21" s="234"/>
      <c r="B21" s="637"/>
      <c r="C21" s="641"/>
      <c r="D21" s="641"/>
      <c r="E21" s="637"/>
      <c r="F21" s="637"/>
      <c r="G21" s="637"/>
      <c r="H21" s="637" t="s">
        <v>8</v>
      </c>
      <c r="I21" s="636"/>
      <c r="J21" s="637"/>
      <c r="K21" s="637"/>
      <c r="L21" s="637"/>
      <c r="M21" s="637"/>
      <c r="N21" s="622"/>
      <c r="O21" s="621"/>
      <c r="P21" s="640"/>
    </row>
    <row r="22" spans="1:47" ht="12.75" customHeight="1" x14ac:dyDescent="0.2">
      <c r="A22" s="228"/>
      <c r="B22" s="637"/>
      <c r="C22" s="637"/>
      <c r="D22" s="636"/>
      <c r="E22" s="637"/>
      <c r="F22" s="637"/>
      <c r="G22" s="637"/>
      <c r="H22" s="637"/>
      <c r="I22" s="636"/>
      <c r="J22" s="637"/>
      <c r="K22" s="637"/>
      <c r="L22" s="637"/>
      <c r="M22" s="637"/>
      <c r="N22" s="637"/>
      <c r="O22" s="637"/>
      <c r="P22" s="640"/>
    </row>
    <row r="23" spans="1:47" ht="12.75" customHeight="1" x14ac:dyDescent="0.2">
      <c r="A23" s="194" t="s">
        <v>18</v>
      </c>
      <c r="B23" s="193"/>
      <c r="C23" s="193"/>
      <c r="D23" s="192"/>
      <c r="E23" s="191" t="s">
        <v>19</v>
      </c>
      <c r="F23" s="191"/>
      <c r="G23" s="191"/>
      <c r="H23" s="191"/>
      <c r="I23" s="191"/>
      <c r="J23" s="191"/>
      <c r="K23" s="191"/>
      <c r="L23" s="191"/>
      <c r="M23" s="193"/>
      <c r="N23" s="193"/>
      <c r="O23" s="193"/>
      <c r="P23" s="190"/>
    </row>
    <row r="24" spans="1:47" ht="15.75" x14ac:dyDescent="0.25">
      <c r="A24" s="228"/>
      <c r="B24" s="637"/>
      <c r="C24" s="637"/>
      <c r="D24" s="636"/>
      <c r="E24" s="620" t="s">
        <v>20</v>
      </c>
      <c r="F24" s="620"/>
      <c r="G24" s="620"/>
      <c r="H24" s="620"/>
      <c r="I24" s="620"/>
      <c r="J24" s="620"/>
      <c r="K24" s="620"/>
      <c r="L24" s="620"/>
      <c r="M24" s="637"/>
      <c r="N24" s="637"/>
      <c r="O24" s="637"/>
      <c r="P24" s="640"/>
    </row>
    <row r="25" spans="1:47" ht="12.75" customHeight="1" x14ac:dyDescent="0.2">
      <c r="A25" s="619"/>
      <c r="B25" s="618" t="s">
        <v>21</v>
      </c>
      <c r="C25" s="617"/>
      <c r="D25" s="617"/>
      <c r="E25" s="617"/>
      <c r="F25" s="617"/>
      <c r="G25" s="617"/>
      <c r="H25" s="617"/>
      <c r="I25" s="617"/>
      <c r="J25" s="617"/>
      <c r="K25" s="617"/>
      <c r="L25" s="617"/>
      <c r="M25" s="617"/>
      <c r="N25" s="617"/>
      <c r="O25" s="637"/>
      <c r="P25" s="640"/>
    </row>
    <row r="26" spans="1:47" ht="12.75" customHeight="1" x14ac:dyDescent="0.2">
      <c r="A26" s="616" t="s">
        <v>22</v>
      </c>
      <c r="B26" s="615" t="s">
        <v>23</v>
      </c>
      <c r="C26" s="615"/>
      <c r="D26" s="616" t="s">
        <v>24</v>
      </c>
      <c r="E26" s="616" t="s">
        <v>25</v>
      </c>
      <c r="F26" s="616" t="s">
        <v>22</v>
      </c>
      <c r="G26" s="615" t="s">
        <v>23</v>
      </c>
      <c r="H26" s="615"/>
      <c r="I26" s="616" t="s">
        <v>24</v>
      </c>
      <c r="J26" s="616" t="s">
        <v>25</v>
      </c>
      <c r="K26" s="616" t="s">
        <v>22</v>
      </c>
      <c r="L26" s="615" t="s">
        <v>23</v>
      </c>
      <c r="M26" s="615"/>
      <c r="N26" s="218" t="s">
        <v>24</v>
      </c>
      <c r="O26" s="616" t="s">
        <v>25</v>
      </c>
      <c r="P26" s="640"/>
    </row>
    <row r="27" spans="1:47" ht="12.75" customHeight="1" x14ac:dyDescent="0.2">
      <c r="A27" s="616"/>
      <c r="B27" s="615" t="s">
        <v>26</v>
      </c>
      <c r="C27" s="615" t="s">
        <v>2</v>
      </c>
      <c r="D27" s="616"/>
      <c r="E27" s="616"/>
      <c r="F27" s="616"/>
      <c r="G27" s="615" t="s">
        <v>26</v>
      </c>
      <c r="H27" s="615" t="s">
        <v>2</v>
      </c>
      <c r="I27" s="616"/>
      <c r="J27" s="616"/>
      <c r="K27" s="616"/>
      <c r="L27" s="615" t="s">
        <v>26</v>
      </c>
      <c r="M27" s="615" t="s">
        <v>2</v>
      </c>
      <c r="N27" s="614"/>
      <c r="O27" s="616"/>
      <c r="P27" s="640"/>
      <c r="Q27" s="35" t="s">
        <v>166</v>
      </c>
      <c r="R27" s="34"/>
      <c r="S27" s="238" t="s">
        <v>167</v>
      </c>
    </row>
    <row r="28" spans="1:47" ht="12.75" customHeight="1" x14ac:dyDescent="0.2">
      <c r="A28" s="10233">
        <v>1</v>
      </c>
      <c r="B28" s="10234">
        <v>0</v>
      </c>
      <c r="C28" s="10235">
        <v>0.15</v>
      </c>
      <c r="D28" s="10236">
        <v>16000</v>
      </c>
      <c r="E28" s="10237">
        <f t="shared" ref="E28:E59" si="0">D28*(100-2.68)/100</f>
        <v>15571.2</v>
      </c>
      <c r="F28" s="10238">
        <v>33</v>
      </c>
      <c r="G28" s="10239">
        <v>8</v>
      </c>
      <c r="H28" s="10239">
        <v>8.15</v>
      </c>
      <c r="I28" s="10236">
        <v>16000</v>
      </c>
      <c r="J28" s="10237">
        <f t="shared" ref="J28:J59" si="1">I28*(100-2.68)/100</f>
        <v>15571.2</v>
      </c>
      <c r="K28" s="10238">
        <v>65</v>
      </c>
      <c r="L28" s="10239">
        <v>16</v>
      </c>
      <c r="M28" s="10239">
        <v>16.149999999999999</v>
      </c>
      <c r="N28" s="10236">
        <v>16000</v>
      </c>
      <c r="O28" s="10237">
        <f t="shared" ref="O28:O59" si="2">N28*(100-2.68)/100</f>
        <v>15571.2</v>
      </c>
      <c r="P28" s="10240"/>
      <c r="Q28" s="9764">
        <v>0</v>
      </c>
      <c r="R28" s="10692">
        <v>0.15</v>
      </c>
      <c r="S28" s="11">
        <f>AVERAGE(D28:D31)</f>
        <v>16000</v>
      </c>
    </row>
    <row r="29" spans="1:47" ht="12.75" customHeight="1" x14ac:dyDescent="0.2">
      <c r="A29" s="10670">
        <v>2</v>
      </c>
      <c r="B29" s="10670">
        <v>0.15</v>
      </c>
      <c r="C29" s="214">
        <v>0.3</v>
      </c>
      <c r="D29" s="10673">
        <v>16000</v>
      </c>
      <c r="E29" s="215">
        <f t="shared" si="0"/>
        <v>15571.2</v>
      </c>
      <c r="F29" s="10675">
        <v>34</v>
      </c>
      <c r="G29" s="10671">
        <v>8.15</v>
      </c>
      <c r="H29" s="10671">
        <v>8.3000000000000007</v>
      </c>
      <c r="I29" s="10673">
        <v>16000</v>
      </c>
      <c r="J29" s="215">
        <f t="shared" si="1"/>
        <v>15571.2</v>
      </c>
      <c r="K29" s="10675">
        <v>66</v>
      </c>
      <c r="L29" s="10671">
        <v>16.149999999999999</v>
      </c>
      <c r="M29" s="10671">
        <v>16.3</v>
      </c>
      <c r="N29" s="10673">
        <v>16000</v>
      </c>
      <c r="O29" s="215">
        <f t="shared" si="2"/>
        <v>15571.2</v>
      </c>
      <c r="P29" s="640"/>
      <c r="Q29" s="10696">
        <v>1</v>
      </c>
      <c r="R29" s="10692">
        <v>1.1499999999999999</v>
      </c>
      <c r="S29" s="11">
        <f>AVERAGE(D32:D35)</f>
        <v>16000</v>
      </c>
    </row>
    <row r="30" spans="1:47" ht="12.75" customHeight="1" x14ac:dyDescent="0.2">
      <c r="A30" s="10241">
        <v>3</v>
      </c>
      <c r="B30" s="10242">
        <v>0.3</v>
      </c>
      <c r="C30" s="10243">
        <v>0.45</v>
      </c>
      <c r="D30" s="10244">
        <v>16000</v>
      </c>
      <c r="E30" s="10245">
        <f t="shared" si="0"/>
        <v>15571.2</v>
      </c>
      <c r="F30" s="10246">
        <v>35</v>
      </c>
      <c r="G30" s="10247">
        <v>8.3000000000000007</v>
      </c>
      <c r="H30" s="10247">
        <v>8.4499999999999993</v>
      </c>
      <c r="I30" s="10244">
        <v>16000</v>
      </c>
      <c r="J30" s="10245">
        <f t="shared" si="1"/>
        <v>15571.2</v>
      </c>
      <c r="K30" s="10246">
        <v>67</v>
      </c>
      <c r="L30" s="10247">
        <v>16.3</v>
      </c>
      <c r="M30" s="10247">
        <v>16.45</v>
      </c>
      <c r="N30" s="10244">
        <v>16000</v>
      </c>
      <c r="O30" s="10245">
        <f t="shared" si="2"/>
        <v>15571.2</v>
      </c>
      <c r="P30" s="10248"/>
      <c r="Q30" s="10630">
        <v>2</v>
      </c>
      <c r="R30" s="10692">
        <v>2.15</v>
      </c>
      <c r="S30" s="11">
        <f>AVERAGE(D36:D39)</f>
        <v>16000</v>
      </c>
      <c r="V30" s="10249"/>
    </row>
    <row r="31" spans="1:47" ht="12.75" customHeight="1" x14ac:dyDescent="0.2">
      <c r="A31" s="10670">
        <v>4</v>
      </c>
      <c r="B31" s="10670">
        <v>0.45</v>
      </c>
      <c r="C31" s="10671">
        <v>1</v>
      </c>
      <c r="D31" s="10673">
        <v>16000</v>
      </c>
      <c r="E31" s="215">
        <f t="shared" si="0"/>
        <v>15571.2</v>
      </c>
      <c r="F31" s="10675">
        <v>36</v>
      </c>
      <c r="G31" s="10671">
        <v>8.4499999999999993</v>
      </c>
      <c r="H31" s="10671">
        <v>9</v>
      </c>
      <c r="I31" s="10673">
        <v>16000</v>
      </c>
      <c r="J31" s="215">
        <f t="shared" si="1"/>
        <v>15571.2</v>
      </c>
      <c r="K31" s="10675">
        <v>68</v>
      </c>
      <c r="L31" s="10671">
        <v>16.45</v>
      </c>
      <c r="M31" s="10671">
        <v>17</v>
      </c>
      <c r="N31" s="10673">
        <v>16000</v>
      </c>
      <c r="O31" s="215">
        <f t="shared" si="2"/>
        <v>15571.2</v>
      </c>
      <c r="P31" s="640"/>
      <c r="Q31" s="10630">
        <v>3</v>
      </c>
      <c r="R31" s="10631">
        <v>3.15</v>
      </c>
      <c r="S31" s="11">
        <f>AVERAGE(D40:D43)</f>
        <v>16000</v>
      </c>
    </row>
    <row r="32" spans="1:47" ht="12.75" customHeight="1" x14ac:dyDescent="0.2">
      <c r="A32" s="10250">
        <v>5</v>
      </c>
      <c r="B32" s="10251">
        <v>1</v>
      </c>
      <c r="C32" s="10252">
        <v>1.1499999999999999</v>
      </c>
      <c r="D32" s="10253">
        <v>16000</v>
      </c>
      <c r="E32" s="10254">
        <f t="shared" si="0"/>
        <v>15571.2</v>
      </c>
      <c r="F32" s="10255">
        <v>37</v>
      </c>
      <c r="G32" s="10251">
        <v>9</v>
      </c>
      <c r="H32" s="10251">
        <v>9.15</v>
      </c>
      <c r="I32" s="10253">
        <v>16000</v>
      </c>
      <c r="J32" s="10254">
        <f t="shared" si="1"/>
        <v>15571.2</v>
      </c>
      <c r="K32" s="10255">
        <v>69</v>
      </c>
      <c r="L32" s="10251">
        <v>17</v>
      </c>
      <c r="M32" s="10251">
        <v>17.149999999999999</v>
      </c>
      <c r="N32" s="10253">
        <v>16000</v>
      </c>
      <c r="O32" s="10254">
        <f t="shared" si="2"/>
        <v>15571.2</v>
      </c>
      <c r="P32" s="10256"/>
      <c r="Q32" s="10630">
        <v>4</v>
      </c>
      <c r="R32" s="18">
        <v>4.1500000000000004</v>
      </c>
      <c r="S32" s="11">
        <f>AVERAGE(D44:D47)</f>
        <v>16000</v>
      </c>
      <c r="AQ32" s="10253"/>
    </row>
    <row r="33" spans="1:19" ht="12.75" customHeight="1" x14ac:dyDescent="0.2">
      <c r="A33" s="189">
        <v>6</v>
      </c>
      <c r="B33" s="188">
        <v>1.1499999999999999</v>
      </c>
      <c r="C33" s="10257">
        <v>1.3</v>
      </c>
      <c r="D33" s="10258">
        <v>16000</v>
      </c>
      <c r="E33" s="10259">
        <f t="shared" si="0"/>
        <v>15571.2</v>
      </c>
      <c r="F33" s="10260">
        <v>38</v>
      </c>
      <c r="G33" s="10257">
        <v>9.15</v>
      </c>
      <c r="H33" s="10257">
        <v>9.3000000000000007</v>
      </c>
      <c r="I33" s="10258">
        <v>16000</v>
      </c>
      <c r="J33" s="10259">
        <f t="shared" si="1"/>
        <v>15571.2</v>
      </c>
      <c r="K33" s="10260">
        <v>70</v>
      </c>
      <c r="L33" s="10257">
        <v>17.149999999999999</v>
      </c>
      <c r="M33" s="10257">
        <v>17.3</v>
      </c>
      <c r="N33" s="10258">
        <v>16000</v>
      </c>
      <c r="O33" s="10259">
        <f t="shared" si="2"/>
        <v>15571.2</v>
      </c>
      <c r="P33" s="187"/>
      <c r="Q33" s="10696">
        <v>5</v>
      </c>
      <c r="R33" s="10631">
        <v>5.15</v>
      </c>
      <c r="S33" s="11">
        <f>AVERAGE(D48:D51)</f>
        <v>16000</v>
      </c>
    </row>
    <row r="34" spans="1:19" x14ac:dyDescent="0.2">
      <c r="A34" s="10261">
        <v>7</v>
      </c>
      <c r="B34" s="10262">
        <v>1.3</v>
      </c>
      <c r="C34" s="10263">
        <v>1.45</v>
      </c>
      <c r="D34" s="10264">
        <v>16000</v>
      </c>
      <c r="E34" s="10265">
        <f t="shared" si="0"/>
        <v>15571.2</v>
      </c>
      <c r="F34" s="10266">
        <v>39</v>
      </c>
      <c r="G34" s="10267">
        <v>9.3000000000000007</v>
      </c>
      <c r="H34" s="10267">
        <v>9.4499999999999993</v>
      </c>
      <c r="I34" s="10264">
        <v>16000</v>
      </c>
      <c r="J34" s="10265">
        <f t="shared" si="1"/>
        <v>15571.2</v>
      </c>
      <c r="K34" s="10266">
        <v>71</v>
      </c>
      <c r="L34" s="10267">
        <v>17.3</v>
      </c>
      <c r="M34" s="10267">
        <v>17.45</v>
      </c>
      <c r="N34" s="10264">
        <v>16000</v>
      </c>
      <c r="O34" s="10265">
        <f t="shared" si="2"/>
        <v>15571.2</v>
      </c>
      <c r="P34" s="10268"/>
      <c r="Q34" s="10696">
        <v>6</v>
      </c>
      <c r="R34" s="10631">
        <v>6.15</v>
      </c>
      <c r="S34" s="11">
        <f>AVERAGE(D52:D55)</f>
        <v>16000</v>
      </c>
    </row>
    <row r="35" spans="1:19" x14ac:dyDescent="0.2">
      <c r="A35" s="10670">
        <v>8</v>
      </c>
      <c r="B35" s="10670">
        <v>1.45</v>
      </c>
      <c r="C35" s="10671">
        <v>2</v>
      </c>
      <c r="D35" s="10673">
        <v>16000</v>
      </c>
      <c r="E35" s="215">
        <f t="shared" si="0"/>
        <v>15571.2</v>
      </c>
      <c r="F35" s="10675">
        <v>40</v>
      </c>
      <c r="G35" s="10671">
        <v>9.4499999999999993</v>
      </c>
      <c r="H35" s="10671">
        <v>10</v>
      </c>
      <c r="I35" s="10673">
        <v>16000</v>
      </c>
      <c r="J35" s="215">
        <f t="shared" si="1"/>
        <v>15571.2</v>
      </c>
      <c r="K35" s="10675">
        <v>72</v>
      </c>
      <c r="L35" s="10676">
        <v>17.45</v>
      </c>
      <c r="M35" s="10671">
        <v>18</v>
      </c>
      <c r="N35" s="10673">
        <v>16000</v>
      </c>
      <c r="O35" s="215">
        <f t="shared" si="2"/>
        <v>15571.2</v>
      </c>
      <c r="P35" s="640"/>
      <c r="Q35" s="10696">
        <v>7</v>
      </c>
      <c r="R35" s="10631">
        <v>7.15</v>
      </c>
      <c r="S35" s="11">
        <f>AVERAGE(D56:D59)</f>
        <v>16000</v>
      </c>
    </row>
    <row r="36" spans="1:19" x14ac:dyDescent="0.2">
      <c r="A36" s="10269">
        <v>9</v>
      </c>
      <c r="B36" s="10270">
        <v>2</v>
      </c>
      <c r="C36" s="10271">
        <v>2.15</v>
      </c>
      <c r="D36" s="10272">
        <v>16000</v>
      </c>
      <c r="E36" s="10273">
        <f t="shared" si="0"/>
        <v>15571.2</v>
      </c>
      <c r="F36" s="10274">
        <v>41</v>
      </c>
      <c r="G36" s="10275">
        <v>10</v>
      </c>
      <c r="H36" s="10276">
        <v>10.15</v>
      </c>
      <c r="I36" s="10272">
        <v>16000</v>
      </c>
      <c r="J36" s="10273">
        <f t="shared" si="1"/>
        <v>15571.2</v>
      </c>
      <c r="K36" s="10274">
        <v>73</v>
      </c>
      <c r="L36" s="10276">
        <v>18</v>
      </c>
      <c r="M36" s="10275">
        <v>18.149999999999999</v>
      </c>
      <c r="N36" s="10272">
        <v>16000</v>
      </c>
      <c r="O36" s="10273">
        <f t="shared" si="2"/>
        <v>15571.2</v>
      </c>
      <c r="P36" s="10277"/>
      <c r="Q36" s="10696">
        <v>8</v>
      </c>
      <c r="R36" s="10696">
        <v>8.15</v>
      </c>
      <c r="S36" s="11">
        <f>AVERAGE(I28:I31)</f>
        <v>16000</v>
      </c>
    </row>
    <row r="37" spans="1:19" x14ac:dyDescent="0.2">
      <c r="A37" s="10670">
        <v>10</v>
      </c>
      <c r="B37" s="10670">
        <v>2.15</v>
      </c>
      <c r="C37" s="10671">
        <v>2.2999999999999998</v>
      </c>
      <c r="D37" s="10673">
        <v>16000</v>
      </c>
      <c r="E37" s="215">
        <f t="shared" si="0"/>
        <v>15571.2</v>
      </c>
      <c r="F37" s="10675">
        <v>42</v>
      </c>
      <c r="G37" s="10671">
        <v>10.15</v>
      </c>
      <c r="H37" s="10676">
        <v>10.3</v>
      </c>
      <c r="I37" s="10673">
        <v>16000</v>
      </c>
      <c r="J37" s="215">
        <f t="shared" si="1"/>
        <v>15571.2</v>
      </c>
      <c r="K37" s="10675">
        <v>74</v>
      </c>
      <c r="L37" s="10676">
        <v>18.149999999999999</v>
      </c>
      <c r="M37" s="10671">
        <v>18.3</v>
      </c>
      <c r="N37" s="10673">
        <v>16000</v>
      </c>
      <c r="O37" s="215">
        <f t="shared" si="2"/>
        <v>15571.2</v>
      </c>
      <c r="P37" s="640"/>
      <c r="Q37" s="10696">
        <v>9</v>
      </c>
      <c r="R37" s="10696">
        <v>9.15</v>
      </c>
      <c r="S37" s="11">
        <f>AVERAGE(I32:I35)</f>
        <v>16000</v>
      </c>
    </row>
    <row r="38" spans="1:19" x14ac:dyDescent="0.2">
      <c r="A38" s="10670">
        <v>11</v>
      </c>
      <c r="B38" s="214">
        <v>2.2999999999999998</v>
      </c>
      <c r="C38" s="216">
        <v>2.4500000000000002</v>
      </c>
      <c r="D38" s="10673">
        <v>16000</v>
      </c>
      <c r="E38" s="215">
        <f t="shared" si="0"/>
        <v>15571.2</v>
      </c>
      <c r="F38" s="10675">
        <v>43</v>
      </c>
      <c r="G38" s="10671">
        <v>10.3</v>
      </c>
      <c r="H38" s="10676">
        <v>10.45</v>
      </c>
      <c r="I38" s="10673">
        <v>16000</v>
      </c>
      <c r="J38" s="215">
        <f t="shared" si="1"/>
        <v>15571.2</v>
      </c>
      <c r="K38" s="10675">
        <v>75</v>
      </c>
      <c r="L38" s="10676">
        <v>18.3</v>
      </c>
      <c r="M38" s="10671">
        <v>18.45</v>
      </c>
      <c r="N38" s="10673">
        <v>16000</v>
      </c>
      <c r="O38" s="215">
        <f t="shared" si="2"/>
        <v>15571.2</v>
      </c>
      <c r="P38" s="640"/>
      <c r="Q38" s="10696">
        <v>10</v>
      </c>
      <c r="R38" s="10693">
        <v>10.15</v>
      </c>
      <c r="S38" s="11">
        <f>AVERAGE(I36:I39)</f>
        <v>16000</v>
      </c>
    </row>
    <row r="39" spans="1:19" x14ac:dyDescent="0.2">
      <c r="A39" s="10670">
        <v>12</v>
      </c>
      <c r="B39" s="10670">
        <v>2.4500000000000002</v>
      </c>
      <c r="C39" s="10671">
        <v>3</v>
      </c>
      <c r="D39" s="10673">
        <v>16000</v>
      </c>
      <c r="E39" s="215">
        <f t="shared" si="0"/>
        <v>15571.2</v>
      </c>
      <c r="F39" s="10675">
        <v>44</v>
      </c>
      <c r="G39" s="10671">
        <v>10.45</v>
      </c>
      <c r="H39" s="10676">
        <v>11</v>
      </c>
      <c r="I39" s="10673">
        <v>16000</v>
      </c>
      <c r="J39" s="215">
        <f t="shared" si="1"/>
        <v>15571.2</v>
      </c>
      <c r="K39" s="10675">
        <v>76</v>
      </c>
      <c r="L39" s="10676">
        <v>18.45</v>
      </c>
      <c r="M39" s="10671">
        <v>19</v>
      </c>
      <c r="N39" s="10673">
        <v>16000</v>
      </c>
      <c r="O39" s="215">
        <f t="shared" si="2"/>
        <v>15571.2</v>
      </c>
      <c r="P39" s="640"/>
      <c r="Q39" s="10696">
        <v>11</v>
      </c>
      <c r="R39" s="10693">
        <v>11.15</v>
      </c>
      <c r="S39" s="11">
        <f>AVERAGE(I40:I43)</f>
        <v>16000</v>
      </c>
    </row>
    <row r="40" spans="1:19" x14ac:dyDescent="0.2">
      <c r="A40" s="10278">
        <v>13</v>
      </c>
      <c r="B40" s="10279">
        <v>3</v>
      </c>
      <c r="C40" s="10280">
        <v>3.15</v>
      </c>
      <c r="D40" s="10281">
        <v>16000</v>
      </c>
      <c r="E40" s="10282">
        <f t="shared" si="0"/>
        <v>15571.2</v>
      </c>
      <c r="F40" s="10283">
        <v>45</v>
      </c>
      <c r="G40" s="10284">
        <v>11</v>
      </c>
      <c r="H40" s="10285">
        <v>11.15</v>
      </c>
      <c r="I40" s="10281">
        <v>16000</v>
      </c>
      <c r="J40" s="10282">
        <f t="shared" si="1"/>
        <v>15571.2</v>
      </c>
      <c r="K40" s="10283">
        <v>77</v>
      </c>
      <c r="L40" s="10285">
        <v>19</v>
      </c>
      <c r="M40" s="10284">
        <v>19.149999999999999</v>
      </c>
      <c r="N40" s="10281">
        <v>16000</v>
      </c>
      <c r="O40" s="10282">
        <f t="shared" si="2"/>
        <v>15571.2</v>
      </c>
      <c r="P40" s="10286"/>
      <c r="Q40" s="10696">
        <v>12</v>
      </c>
      <c r="R40" s="10693">
        <v>12.15</v>
      </c>
      <c r="S40" s="11">
        <f>AVERAGE(I44:I47)</f>
        <v>16000</v>
      </c>
    </row>
    <row r="41" spans="1:19" x14ac:dyDescent="0.2">
      <c r="A41" s="10670">
        <v>14</v>
      </c>
      <c r="B41" s="10670">
        <v>3.15</v>
      </c>
      <c r="C41" s="10676">
        <v>3.3</v>
      </c>
      <c r="D41" s="10673">
        <v>16000</v>
      </c>
      <c r="E41" s="215">
        <f t="shared" si="0"/>
        <v>15571.2</v>
      </c>
      <c r="F41" s="10675">
        <v>46</v>
      </c>
      <c r="G41" s="10671">
        <v>11.15</v>
      </c>
      <c r="H41" s="10676">
        <v>11.3</v>
      </c>
      <c r="I41" s="10673">
        <v>16000</v>
      </c>
      <c r="J41" s="215">
        <f t="shared" si="1"/>
        <v>15571.2</v>
      </c>
      <c r="K41" s="10675">
        <v>78</v>
      </c>
      <c r="L41" s="10676">
        <v>19.149999999999999</v>
      </c>
      <c r="M41" s="10671">
        <v>19.3</v>
      </c>
      <c r="N41" s="10673">
        <v>16000</v>
      </c>
      <c r="O41" s="215">
        <f t="shared" si="2"/>
        <v>15571.2</v>
      </c>
      <c r="P41" s="640"/>
      <c r="Q41" s="10696">
        <v>13</v>
      </c>
      <c r="R41" s="10693">
        <v>13.15</v>
      </c>
      <c r="S41" s="11">
        <f>AVERAGE(I48:I51)</f>
        <v>16000</v>
      </c>
    </row>
    <row r="42" spans="1:19" x14ac:dyDescent="0.2">
      <c r="A42" s="10670">
        <v>15</v>
      </c>
      <c r="B42" s="214">
        <v>3.3</v>
      </c>
      <c r="C42" s="10672">
        <v>3.45</v>
      </c>
      <c r="D42" s="10673">
        <v>16000</v>
      </c>
      <c r="E42" s="215">
        <f t="shared" si="0"/>
        <v>15571.2</v>
      </c>
      <c r="F42" s="10675">
        <v>47</v>
      </c>
      <c r="G42" s="10671">
        <v>11.3</v>
      </c>
      <c r="H42" s="10676">
        <v>11.45</v>
      </c>
      <c r="I42" s="10673">
        <v>16000</v>
      </c>
      <c r="J42" s="215">
        <f t="shared" si="1"/>
        <v>15571.2</v>
      </c>
      <c r="K42" s="10675">
        <v>79</v>
      </c>
      <c r="L42" s="10676">
        <v>19.3</v>
      </c>
      <c r="M42" s="10671">
        <v>19.45</v>
      </c>
      <c r="N42" s="10673">
        <v>16000</v>
      </c>
      <c r="O42" s="215">
        <f t="shared" si="2"/>
        <v>15571.2</v>
      </c>
      <c r="P42" s="640"/>
      <c r="Q42" s="10696">
        <v>14</v>
      </c>
      <c r="R42" s="10693">
        <v>14.15</v>
      </c>
      <c r="S42" s="11">
        <f>AVERAGE(I52:I55)</f>
        <v>16000</v>
      </c>
    </row>
    <row r="43" spans="1:19" x14ac:dyDescent="0.2">
      <c r="A43" s="10670">
        <v>16</v>
      </c>
      <c r="B43" s="10670">
        <v>3.45</v>
      </c>
      <c r="C43" s="10676">
        <v>4</v>
      </c>
      <c r="D43" s="10673">
        <v>16000</v>
      </c>
      <c r="E43" s="215">
        <f t="shared" si="0"/>
        <v>15571.2</v>
      </c>
      <c r="F43" s="10675">
        <v>48</v>
      </c>
      <c r="G43" s="10671">
        <v>11.45</v>
      </c>
      <c r="H43" s="10676">
        <v>12</v>
      </c>
      <c r="I43" s="10673">
        <v>16000</v>
      </c>
      <c r="J43" s="215">
        <f t="shared" si="1"/>
        <v>15571.2</v>
      </c>
      <c r="K43" s="10675">
        <v>80</v>
      </c>
      <c r="L43" s="10676">
        <v>19.45</v>
      </c>
      <c r="M43" s="10676">
        <v>20</v>
      </c>
      <c r="N43" s="10673">
        <v>16000</v>
      </c>
      <c r="O43" s="215">
        <f t="shared" si="2"/>
        <v>15571.2</v>
      </c>
      <c r="P43" s="640"/>
      <c r="Q43" s="10696">
        <v>15</v>
      </c>
      <c r="R43" s="10696">
        <v>15.15</v>
      </c>
      <c r="S43" s="11">
        <f>AVERAGE(I56:I59)</f>
        <v>16000</v>
      </c>
    </row>
    <row r="44" spans="1:19" x14ac:dyDescent="0.2">
      <c r="A44" s="186">
        <v>17</v>
      </c>
      <c r="B44" s="10287">
        <v>4</v>
      </c>
      <c r="C44" s="185">
        <v>4.1500000000000004</v>
      </c>
      <c r="D44" s="10288">
        <v>16000</v>
      </c>
      <c r="E44" s="10289">
        <f t="shared" si="0"/>
        <v>15571.2</v>
      </c>
      <c r="F44" s="10290">
        <v>49</v>
      </c>
      <c r="G44" s="10291">
        <v>12</v>
      </c>
      <c r="H44" s="10292">
        <v>12.15</v>
      </c>
      <c r="I44" s="10288">
        <v>16000</v>
      </c>
      <c r="J44" s="10289">
        <f t="shared" si="1"/>
        <v>15571.2</v>
      </c>
      <c r="K44" s="10290">
        <v>81</v>
      </c>
      <c r="L44" s="10292">
        <v>20</v>
      </c>
      <c r="M44" s="10291">
        <v>20.149999999999999</v>
      </c>
      <c r="N44" s="10288">
        <v>16000</v>
      </c>
      <c r="O44" s="10289">
        <f t="shared" si="2"/>
        <v>15571.2</v>
      </c>
      <c r="P44" s="184"/>
      <c r="Q44" s="10696">
        <v>16</v>
      </c>
      <c r="R44" s="10696">
        <v>16.149999999999999</v>
      </c>
      <c r="S44" s="11">
        <f>AVERAGE(N28:N31)</f>
        <v>16000</v>
      </c>
    </row>
    <row r="45" spans="1:19" x14ac:dyDescent="0.2">
      <c r="A45" s="10670">
        <v>18</v>
      </c>
      <c r="B45" s="10670">
        <v>4.1500000000000004</v>
      </c>
      <c r="C45" s="10676">
        <v>4.3</v>
      </c>
      <c r="D45" s="10673">
        <v>16000</v>
      </c>
      <c r="E45" s="215">
        <f t="shared" si="0"/>
        <v>15571.2</v>
      </c>
      <c r="F45" s="10675">
        <v>50</v>
      </c>
      <c r="G45" s="10671">
        <v>12.15</v>
      </c>
      <c r="H45" s="10676">
        <v>12.3</v>
      </c>
      <c r="I45" s="10673">
        <v>16000</v>
      </c>
      <c r="J45" s="215">
        <f t="shared" si="1"/>
        <v>15571.2</v>
      </c>
      <c r="K45" s="10675">
        <v>82</v>
      </c>
      <c r="L45" s="10676">
        <v>20.149999999999999</v>
      </c>
      <c r="M45" s="10671">
        <v>20.3</v>
      </c>
      <c r="N45" s="10673">
        <v>16000</v>
      </c>
      <c r="O45" s="215">
        <f t="shared" si="2"/>
        <v>15571.2</v>
      </c>
      <c r="P45" s="640"/>
      <c r="Q45" s="10696">
        <v>17</v>
      </c>
      <c r="R45" s="10696">
        <v>17.149999999999999</v>
      </c>
      <c r="S45" s="11">
        <f>AVERAGE(N32:N35)</f>
        <v>16000</v>
      </c>
    </row>
    <row r="46" spans="1:19" x14ac:dyDescent="0.2">
      <c r="A46" s="10670">
        <v>19</v>
      </c>
      <c r="B46" s="214">
        <v>4.3</v>
      </c>
      <c r="C46" s="10672">
        <v>4.45</v>
      </c>
      <c r="D46" s="10673">
        <v>16000</v>
      </c>
      <c r="E46" s="215">
        <f t="shared" si="0"/>
        <v>15571.2</v>
      </c>
      <c r="F46" s="10675">
        <v>51</v>
      </c>
      <c r="G46" s="10671">
        <v>12.3</v>
      </c>
      <c r="H46" s="10676">
        <v>12.45</v>
      </c>
      <c r="I46" s="10673">
        <v>16000</v>
      </c>
      <c r="J46" s="215">
        <f t="shared" si="1"/>
        <v>15571.2</v>
      </c>
      <c r="K46" s="10675">
        <v>83</v>
      </c>
      <c r="L46" s="10676">
        <v>20.3</v>
      </c>
      <c r="M46" s="10671">
        <v>20.45</v>
      </c>
      <c r="N46" s="10673">
        <v>16000</v>
      </c>
      <c r="O46" s="215">
        <f t="shared" si="2"/>
        <v>15571.2</v>
      </c>
      <c r="P46" s="640"/>
      <c r="Q46" s="10693">
        <v>18</v>
      </c>
      <c r="R46" s="10696">
        <v>18.149999999999999</v>
      </c>
      <c r="S46" s="11">
        <f>AVERAGE(N36:N39)</f>
        <v>16000</v>
      </c>
    </row>
    <row r="47" spans="1:19" x14ac:dyDescent="0.2">
      <c r="A47" s="10670">
        <v>20</v>
      </c>
      <c r="B47" s="10670">
        <v>4.45</v>
      </c>
      <c r="C47" s="10676">
        <v>5</v>
      </c>
      <c r="D47" s="10673">
        <v>16000</v>
      </c>
      <c r="E47" s="215">
        <f t="shared" si="0"/>
        <v>15571.2</v>
      </c>
      <c r="F47" s="10675">
        <v>52</v>
      </c>
      <c r="G47" s="10671">
        <v>12.45</v>
      </c>
      <c r="H47" s="10676">
        <v>13</v>
      </c>
      <c r="I47" s="10673">
        <v>16000</v>
      </c>
      <c r="J47" s="215">
        <f t="shared" si="1"/>
        <v>15571.2</v>
      </c>
      <c r="K47" s="10675">
        <v>84</v>
      </c>
      <c r="L47" s="10676">
        <v>20.45</v>
      </c>
      <c r="M47" s="10671">
        <v>21</v>
      </c>
      <c r="N47" s="10673">
        <v>16000</v>
      </c>
      <c r="O47" s="215">
        <f t="shared" si="2"/>
        <v>15571.2</v>
      </c>
      <c r="P47" s="640"/>
      <c r="Q47" s="10693">
        <v>19</v>
      </c>
      <c r="R47" s="10696">
        <v>19.149999999999999</v>
      </c>
      <c r="S47" s="11">
        <f>AVERAGE(N40:N43)</f>
        <v>16000</v>
      </c>
    </row>
    <row r="48" spans="1:19" x14ac:dyDescent="0.2">
      <c r="A48" s="10293">
        <v>21</v>
      </c>
      <c r="B48" s="10294">
        <v>5</v>
      </c>
      <c r="C48" s="10295">
        <v>5.15</v>
      </c>
      <c r="D48" s="10296">
        <v>16000</v>
      </c>
      <c r="E48" s="10297">
        <f t="shared" si="0"/>
        <v>15571.2</v>
      </c>
      <c r="F48" s="10298">
        <v>53</v>
      </c>
      <c r="G48" s="10294">
        <v>13</v>
      </c>
      <c r="H48" s="10299">
        <v>13.15</v>
      </c>
      <c r="I48" s="10296">
        <v>16000</v>
      </c>
      <c r="J48" s="10297">
        <f t="shared" si="1"/>
        <v>15571.2</v>
      </c>
      <c r="K48" s="10298">
        <v>85</v>
      </c>
      <c r="L48" s="10299">
        <v>21</v>
      </c>
      <c r="M48" s="10294">
        <v>21.15</v>
      </c>
      <c r="N48" s="10296">
        <v>16000</v>
      </c>
      <c r="O48" s="10297">
        <f t="shared" si="2"/>
        <v>15571.2</v>
      </c>
      <c r="P48" s="10300"/>
      <c r="Q48" s="10693">
        <v>20</v>
      </c>
      <c r="R48" s="10696">
        <v>20.149999999999999</v>
      </c>
      <c r="S48" s="11">
        <f>AVERAGE(N44:N47)</f>
        <v>16000</v>
      </c>
    </row>
    <row r="49" spans="1:19" x14ac:dyDescent="0.2">
      <c r="A49" s="10301">
        <v>22</v>
      </c>
      <c r="B49" s="10302">
        <v>5.15</v>
      </c>
      <c r="C49" s="10303">
        <v>5.3</v>
      </c>
      <c r="D49" s="10304">
        <v>16000</v>
      </c>
      <c r="E49" s="10305">
        <f t="shared" si="0"/>
        <v>15571.2</v>
      </c>
      <c r="F49" s="10306">
        <v>54</v>
      </c>
      <c r="G49" s="10307">
        <v>13.15</v>
      </c>
      <c r="H49" s="10303">
        <v>13.3</v>
      </c>
      <c r="I49" s="10304">
        <v>16000</v>
      </c>
      <c r="J49" s="10305">
        <f t="shared" si="1"/>
        <v>15571.2</v>
      </c>
      <c r="K49" s="10306">
        <v>86</v>
      </c>
      <c r="L49" s="10303">
        <v>21.15</v>
      </c>
      <c r="M49" s="10307">
        <v>21.3</v>
      </c>
      <c r="N49" s="10304">
        <v>16000</v>
      </c>
      <c r="O49" s="10305">
        <f t="shared" si="2"/>
        <v>15571.2</v>
      </c>
      <c r="P49" s="183"/>
      <c r="Q49" s="10693">
        <v>21</v>
      </c>
      <c r="R49" s="10696">
        <v>21.15</v>
      </c>
      <c r="S49" s="11">
        <f>AVERAGE(N48:N51)</f>
        <v>16000</v>
      </c>
    </row>
    <row r="50" spans="1:19" x14ac:dyDescent="0.2">
      <c r="A50" s="10670">
        <v>23</v>
      </c>
      <c r="B50" s="10671">
        <v>5.3</v>
      </c>
      <c r="C50" s="10672">
        <v>5.45</v>
      </c>
      <c r="D50" s="10673">
        <v>16000</v>
      </c>
      <c r="E50" s="215">
        <f t="shared" si="0"/>
        <v>15571.2</v>
      </c>
      <c r="F50" s="10675">
        <v>55</v>
      </c>
      <c r="G50" s="10671">
        <v>13.3</v>
      </c>
      <c r="H50" s="10676">
        <v>13.45</v>
      </c>
      <c r="I50" s="10673">
        <v>16000</v>
      </c>
      <c r="J50" s="215">
        <f t="shared" si="1"/>
        <v>15571.2</v>
      </c>
      <c r="K50" s="10675">
        <v>87</v>
      </c>
      <c r="L50" s="10676">
        <v>21.3</v>
      </c>
      <c r="M50" s="10671">
        <v>21.45</v>
      </c>
      <c r="N50" s="10673">
        <v>16000</v>
      </c>
      <c r="O50" s="215">
        <f t="shared" si="2"/>
        <v>15571.2</v>
      </c>
      <c r="P50" s="640"/>
      <c r="Q50" s="10693">
        <v>22</v>
      </c>
      <c r="R50" s="10696">
        <v>22.15</v>
      </c>
      <c r="S50" s="11">
        <f>AVERAGE(N52:N55)</f>
        <v>16000</v>
      </c>
    </row>
    <row r="51" spans="1:19" x14ac:dyDescent="0.2">
      <c r="A51" s="10670">
        <v>24</v>
      </c>
      <c r="B51" s="216">
        <v>5.45</v>
      </c>
      <c r="C51" s="10676">
        <v>6</v>
      </c>
      <c r="D51" s="10673">
        <v>16000</v>
      </c>
      <c r="E51" s="215">
        <f t="shared" si="0"/>
        <v>15571.2</v>
      </c>
      <c r="F51" s="10675">
        <v>56</v>
      </c>
      <c r="G51" s="10671">
        <v>13.45</v>
      </c>
      <c r="H51" s="10676">
        <v>14</v>
      </c>
      <c r="I51" s="10673">
        <v>16000</v>
      </c>
      <c r="J51" s="215">
        <f t="shared" si="1"/>
        <v>15571.2</v>
      </c>
      <c r="K51" s="10675">
        <v>88</v>
      </c>
      <c r="L51" s="10676">
        <v>21.45</v>
      </c>
      <c r="M51" s="10671">
        <v>22</v>
      </c>
      <c r="N51" s="10673">
        <v>16000</v>
      </c>
      <c r="O51" s="215">
        <f t="shared" si="2"/>
        <v>15571.2</v>
      </c>
      <c r="P51" s="640"/>
      <c r="Q51" s="10693">
        <v>23</v>
      </c>
      <c r="R51" s="10696">
        <v>23.15</v>
      </c>
      <c r="S51" s="11">
        <f>AVERAGE(N56:N59)</f>
        <v>16000</v>
      </c>
    </row>
    <row r="52" spans="1:19" x14ac:dyDescent="0.2">
      <c r="A52" s="10308">
        <v>25</v>
      </c>
      <c r="B52" s="10309">
        <v>6</v>
      </c>
      <c r="C52" s="10310">
        <v>6.15</v>
      </c>
      <c r="D52" s="10311">
        <v>16000</v>
      </c>
      <c r="E52" s="10312">
        <f t="shared" si="0"/>
        <v>15571.2</v>
      </c>
      <c r="F52" s="10313">
        <v>57</v>
      </c>
      <c r="G52" s="10309">
        <v>14</v>
      </c>
      <c r="H52" s="10314">
        <v>14.15</v>
      </c>
      <c r="I52" s="10311">
        <v>16000</v>
      </c>
      <c r="J52" s="10312">
        <f t="shared" si="1"/>
        <v>15571.2</v>
      </c>
      <c r="K52" s="10313">
        <v>89</v>
      </c>
      <c r="L52" s="10314">
        <v>22</v>
      </c>
      <c r="M52" s="10309">
        <v>22.15</v>
      </c>
      <c r="N52" s="10311">
        <v>16000</v>
      </c>
      <c r="O52" s="10312">
        <f t="shared" si="2"/>
        <v>15571.2</v>
      </c>
      <c r="P52" s="10315"/>
      <c r="Q52" s="238" t="s">
        <v>168</v>
      </c>
      <c r="S52" s="11">
        <f>AVERAGE(S28:S51)</f>
        <v>16000</v>
      </c>
    </row>
    <row r="53" spans="1:19" x14ac:dyDescent="0.2">
      <c r="A53" s="10670">
        <v>26</v>
      </c>
      <c r="B53" s="216">
        <v>6.15</v>
      </c>
      <c r="C53" s="10676">
        <v>6.3</v>
      </c>
      <c r="D53" s="10673">
        <v>16000</v>
      </c>
      <c r="E53" s="215">
        <f t="shared" si="0"/>
        <v>15571.2</v>
      </c>
      <c r="F53" s="10675">
        <v>58</v>
      </c>
      <c r="G53" s="10671">
        <v>14.15</v>
      </c>
      <c r="H53" s="10676">
        <v>14.3</v>
      </c>
      <c r="I53" s="10673">
        <v>16000</v>
      </c>
      <c r="J53" s="215">
        <f t="shared" si="1"/>
        <v>15571.2</v>
      </c>
      <c r="K53" s="10675">
        <v>90</v>
      </c>
      <c r="L53" s="10676">
        <v>22.15</v>
      </c>
      <c r="M53" s="10671">
        <v>22.3</v>
      </c>
      <c r="N53" s="10673">
        <v>16000</v>
      </c>
      <c r="O53" s="215">
        <f t="shared" si="2"/>
        <v>15571.2</v>
      </c>
      <c r="P53" s="640"/>
    </row>
    <row r="54" spans="1:19" x14ac:dyDescent="0.2">
      <c r="A54" s="10316">
        <v>27</v>
      </c>
      <c r="B54" s="10317">
        <v>6.3</v>
      </c>
      <c r="C54" s="10318">
        <v>6.45</v>
      </c>
      <c r="D54" s="10319">
        <v>16000</v>
      </c>
      <c r="E54" s="10320">
        <f t="shared" si="0"/>
        <v>15571.2</v>
      </c>
      <c r="F54" s="10321">
        <v>59</v>
      </c>
      <c r="G54" s="10317">
        <v>14.3</v>
      </c>
      <c r="H54" s="10322">
        <v>14.45</v>
      </c>
      <c r="I54" s="10319">
        <v>16000</v>
      </c>
      <c r="J54" s="10320">
        <f t="shared" si="1"/>
        <v>15571.2</v>
      </c>
      <c r="K54" s="10321">
        <v>91</v>
      </c>
      <c r="L54" s="10322">
        <v>22.3</v>
      </c>
      <c r="M54" s="10317">
        <v>22.45</v>
      </c>
      <c r="N54" s="10319">
        <v>16000</v>
      </c>
      <c r="O54" s="10320">
        <f t="shared" si="2"/>
        <v>15571.2</v>
      </c>
      <c r="P54" s="182"/>
    </row>
    <row r="55" spans="1:19" x14ac:dyDescent="0.2">
      <c r="A55" s="10670">
        <v>28</v>
      </c>
      <c r="B55" s="216">
        <v>6.45</v>
      </c>
      <c r="C55" s="10676">
        <v>7</v>
      </c>
      <c r="D55" s="10673">
        <v>16000</v>
      </c>
      <c r="E55" s="215">
        <f t="shared" si="0"/>
        <v>15571.2</v>
      </c>
      <c r="F55" s="10675">
        <v>60</v>
      </c>
      <c r="G55" s="10671">
        <v>14.45</v>
      </c>
      <c r="H55" s="10671">
        <v>15</v>
      </c>
      <c r="I55" s="10673">
        <v>16000</v>
      </c>
      <c r="J55" s="215">
        <f t="shared" si="1"/>
        <v>15571.2</v>
      </c>
      <c r="K55" s="10675">
        <v>92</v>
      </c>
      <c r="L55" s="10676">
        <v>22.45</v>
      </c>
      <c r="M55" s="10671">
        <v>23</v>
      </c>
      <c r="N55" s="10673">
        <v>16000</v>
      </c>
      <c r="O55" s="215">
        <f t="shared" si="2"/>
        <v>15571.2</v>
      </c>
      <c r="P55" s="640"/>
    </row>
    <row r="56" spans="1:19" x14ac:dyDescent="0.2">
      <c r="A56" s="10323">
        <v>29</v>
      </c>
      <c r="B56" s="10324">
        <v>7</v>
      </c>
      <c r="C56" s="10325">
        <v>7.15</v>
      </c>
      <c r="D56" s="10326">
        <v>16000</v>
      </c>
      <c r="E56" s="10327">
        <f t="shared" si="0"/>
        <v>15571.2</v>
      </c>
      <c r="F56" s="10328">
        <v>61</v>
      </c>
      <c r="G56" s="10324">
        <v>15</v>
      </c>
      <c r="H56" s="10324">
        <v>15.15</v>
      </c>
      <c r="I56" s="10326">
        <v>16000</v>
      </c>
      <c r="J56" s="10327">
        <f t="shared" si="1"/>
        <v>15571.2</v>
      </c>
      <c r="K56" s="10328">
        <v>93</v>
      </c>
      <c r="L56" s="10329">
        <v>23</v>
      </c>
      <c r="M56" s="10324">
        <v>23.15</v>
      </c>
      <c r="N56" s="10326">
        <v>16000</v>
      </c>
      <c r="O56" s="10327">
        <f t="shared" si="2"/>
        <v>15571.2</v>
      </c>
      <c r="P56" s="10330"/>
    </row>
    <row r="57" spans="1:19" x14ac:dyDescent="0.2">
      <c r="A57" s="10331">
        <v>30</v>
      </c>
      <c r="B57" s="10332">
        <v>7.15</v>
      </c>
      <c r="C57" s="10333">
        <v>7.3</v>
      </c>
      <c r="D57" s="10334">
        <v>16000</v>
      </c>
      <c r="E57" s="10335">
        <f t="shared" si="0"/>
        <v>15571.2</v>
      </c>
      <c r="F57" s="10336">
        <v>62</v>
      </c>
      <c r="G57" s="10337">
        <v>15.15</v>
      </c>
      <c r="H57" s="10337">
        <v>15.3</v>
      </c>
      <c r="I57" s="10334">
        <v>16000</v>
      </c>
      <c r="J57" s="10335">
        <f t="shared" si="1"/>
        <v>15571.2</v>
      </c>
      <c r="K57" s="10336">
        <v>94</v>
      </c>
      <c r="L57" s="10337">
        <v>23.15</v>
      </c>
      <c r="M57" s="10337">
        <v>23.3</v>
      </c>
      <c r="N57" s="10334">
        <v>16000</v>
      </c>
      <c r="O57" s="10335">
        <f t="shared" si="2"/>
        <v>15571.2</v>
      </c>
      <c r="P57" s="181"/>
    </row>
    <row r="58" spans="1:19" x14ac:dyDescent="0.2">
      <c r="A58" s="10338">
        <v>31</v>
      </c>
      <c r="B58" s="10339">
        <v>7.3</v>
      </c>
      <c r="C58" s="10340">
        <v>7.45</v>
      </c>
      <c r="D58" s="10341">
        <v>16000</v>
      </c>
      <c r="E58" s="10342">
        <f t="shared" si="0"/>
        <v>15571.2</v>
      </c>
      <c r="F58" s="10343">
        <v>63</v>
      </c>
      <c r="G58" s="10339">
        <v>15.3</v>
      </c>
      <c r="H58" s="10339">
        <v>15.45</v>
      </c>
      <c r="I58" s="10341">
        <v>16000</v>
      </c>
      <c r="J58" s="10342">
        <f t="shared" si="1"/>
        <v>15571.2</v>
      </c>
      <c r="K58" s="10343">
        <v>95</v>
      </c>
      <c r="L58" s="10339">
        <v>23.3</v>
      </c>
      <c r="M58" s="10339">
        <v>23.45</v>
      </c>
      <c r="N58" s="10341">
        <v>16000</v>
      </c>
      <c r="O58" s="10342">
        <f t="shared" si="2"/>
        <v>15571.2</v>
      </c>
      <c r="P58" s="10344"/>
    </row>
    <row r="59" spans="1:19" x14ac:dyDescent="0.2">
      <c r="A59" s="10670">
        <v>32</v>
      </c>
      <c r="B59" s="216">
        <v>7.45</v>
      </c>
      <c r="C59" s="10676">
        <v>8</v>
      </c>
      <c r="D59" s="10673">
        <v>16000</v>
      </c>
      <c r="E59" s="215">
        <f t="shared" si="0"/>
        <v>15571.2</v>
      </c>
      <c r="F59" s="10675">
        <v>64</v>
      </c>
      <c r="G59" s="10671">
        <v>15.45</v>
      </c>
      <c r="H59" s="10671">
        <v>16</v>
      </c>
      <c r="I59" s="10673">
        <v>16000</v>
      </c>
      <c r="J59" s="215">
        <f t="shared" si="1"/>
        <v>15571.2</v>
      </c>
      <c r="K59" s="10675">
        <v>96</v>
      </c>
      <c r="L59" s="10671">
        <v>23.45</v>
      </c>
      <c r="M59" s="10671">
        <v>24</v>
      </c>
      <c r="N59" s="10673">
        <v>16000</v>
      </c>
      <c r="O59" s="215">
        <f t="shared" si="2"/>
        <v>15571.2</v>
      </c>
      <c r="P59" s="640"/>
    </row>
    <row r="60" spans="1:19" x14ac:dyDescent="0.2">
      <c r="A60" s="10345" t="s">
        <v>27</v>
      </c>
      <c r="B60" s="10346"/>
      <c r="C60" s="10346"/>
      <c r="D60" s="10347">
        <f>SUM(D28:D59)</f>
        <v>512000</v>
      </c>
      <c r="E60" s="10348">
        <f>SUM(E28:E59)</f>
        <v>498278.40000000026</v>
      </c>
      <c r="F60" s="10346"/>
      <c r="G60" s="10346"/>
      <c r="H60" s="10346"/>
      <c r="I60" s="10347">
        <f>SUM(I28:I59)</f>
        <v>512000</v>
      </c>
      <c r="J60" s="10348">
        <f>SUM(J28:J59)</f>
        <v>498278.40000000026</v>
      </c>
      <c r="K60" s="10346"/>
      <c r="L60" s="10346"/>
      <c r="M60" s="10346"/>
      <c r="N60" s="10346">
        <f>SUM(N28:N59)</f>
        <v>512000</v>
      </c>
      <c r="O60" s="10348">
        <f>SUM(O28:O59)</f>
        <v>498278.40000000026</v>
      </c>
      <c r="P60" s="10349"/>
    </row>
    <row r="64" spans="1:19" x14ac:dyDescent="0.2">
      <c r="A64" s="238" t="s">
        <v>157</v>
      </c>
      <c r="B64" s="238">
        <f>SUM(D60,I60,N60)/(4000*1000)</f>
        <v>0.38400000000000001</v>
      </c>
      <c r="C64" s="238">
        <f>ROUNDDOWN(SUM(E60,J60,O60)/(4000*1000),4)</f>
        <v>0.37369999999999998</v>
      </c>
    </row>
    <row r="66" spans="1:16" x14ac:dyDescent="0.2">
      <c r="A66" s="180"/>
      <c r="B66" s="179"/>
      <c r="C66" s="179"/>
      <c r="D66" s="10350"/>
      <c r="E66" s="179"/>
      <c r="F66" s="179"/>
      <c r="G66" s="179"/>
      <c r="H66" s="179"/>
      <c r="I66" s="10350"/>
      <c r="J66" s="10351"/>
      <c r="K66" s="179"/>
      <c r="L66" s="179"/>
      <c r="M66" s="179"/>
      <c r="N66" s="179"/>
      <c r="O66" s="179"/>
      <c r="P66" s="178"/>
    </row>
    <row r="67" spans="1:16" x14ac:dyDescent="0.2">
      <c r="A67" s="10352" t="s">
        <v>28</v>
      </c>
      <c r="B67" s="10353"/>
      <c r="C67" s="10353"/>
      <c r="D67" s="10354"/>
      <c r="E67" s="10355"/>
      <c r="F67" s="10353"/>
      <c r="G67" s="10353"/>
      <c r="H67" s="10355"/>
      <c r="I67" s="10354"/>
      <c r="J67" s="10356"/>
      <c r="K67" s="10353"/>
      <c r="L67" s="10353"/>
      <c r="M67" s="10353"/>
      <c r="N67" s="10353"/>
      <c r="O67" s="10353"/>
      <c r="P67" s="10357"/>
    </row>
    <row r="68" spans="1:16" x14ac:dyDescent="0.2">
      <c r="A68" s="10358"/>
      <c r="B68" s="10359"/>
      <c r="C68" s="10359"/>
      <c r="D68" s="10359"/>
      <c r="E68" s="10359"/>
      <c r="F68" s="10359"/>
      <c r="G68" s="10359"/>
      <c r="H68" s="10359"/>
      <c r="I68" s="10359"/>
      <c r="J68" s="10359"/>
      <c r="K68" s="10359"/>
      <c r="L68" s="10360"/>
      <c r="M68" s="10360"/>
      <c r="N68" s="10360"/>
      <c r="O68" s="10360"/>
      <c r="P68" s="10361"/>
    </row>
    <row r="69" spans="1:16" x14ac:dyDescent="0.2">
      <c r="A69" s="197"/>
      <c r="B69" s="637"/>
      <c r="C69" s="637"/>
      <c r="D69" s="636"/>
      <c r="E69" s="196"/>
      <c r="F69" s="637"/>
      <c r="G69" s="637"/>
      <c r="H69" s="196"/>
      <c r="I69" s="636"/>
      <c r="J69" s="195"/>
      <c r="K69" s="637"/>
      <c r="L69" s="637"/>
      <c r="M69" s="637"/>
      <c r="N69" s="637"/>
      <c r="O69" s="637"/>
      <c r="P69" s="640"/>
    </row>
    <row r="70" spans="1:16" x14ac:dyDescent="0.2">
      <c r="A70" s="228"/>
      <c r="B70" s="637"/>
      <c r="C70" s="637"/>
      <c r="D70" s="636"/>
      <c r="E70" s="196"/>
      <c r="F70" s="637"/>
      <c r="G70" s="637"/>
      <c r="H70" s="196"/>
      <c r="I70" s="636"/>
      <c r="J70" s="637"/>
      <c r="K70" s="637"/>
      <c r="L70" s="637"/>
      <c r="M70" s="637"/>
      <c r="N70" s="637"/>
      <c r="O70" s="637"/>
      <c r="P70" s="640"/>
    </row>
    <row r="71" spans="1:16" x14ac:dyDescent="0.2">
      <c r="A71" s="10362"/>
      <c r="B71" s="10363"/>
      <c r="C71" s="10363"/>
      <c r="D71" s="10364"/>
      <c r="E71" s="10365"/>
      <c r="F71" s="10363"/>
      <c r="G71" s="10363"/>
      <c r="H71" s="10365"/>
      <c r="I71" s="10364"/>
      <c r="J71" s="10363"/>
      <c r="K71" s="10363"/>
      <c r="L71" s="10363"/>
      <c r="M71" s="10363"/>
      <c r="N71" s="10363"/>
      <c r="O71" s="10363"/>
      <c r="P71" s="10366"/>
    </row>
    <row r="72" spans="1:16" x14ac:dyDescent="0.2">
      <c r="A72" s="228"/>
      <c r="B72" s="637"/>
      <c r="C72" s="637"/>
      <c r="D72" s="636"/>
      <c r="E72" s="196"/>
      <c r="F72" s="637"/>
      <c r="G72" s="637"/>
      <c r="H72" s="196"/>
      <c r="I72" s="636"/>
      <c r="J72" s="637"/>
      <c r="K72" s="637"/>
      <c r="L72" s="637"/>
      <c r="M72" s="637" t="s">
        <v>29</v>
      </c>
      <c r="N72" s="637"/>
      <c r="O72" s="637"/>
      <c r="P72" s="640"/>
    </row>
    <row r="73" spans="1:16" x14ac:dyDescent="0.2">
      <c r="A73" s="10367"/>
      <c r="B73" s="10368"/>
      <c r="C73" s="10368"/>
      <c r="D73" s="10369"/>
      <c r="E73" s="10370"/>
      <c r="F73" s="10368"/>
      <c r="G73" s="10368"/>
      <c r="H73" s="10370"/>
      <c r="I73" s="10369"/>
      <c r="J73" s="10368"/>
      <c r="K73" s="10368"/>
      <c r="L73" s="10368"/>
      <c r="M73" s="10368" t="s">
        <v>30</v>
      </c>
      <c r="N73" s="10368"/>
      <c r="O73" s="10368"/>
      <c r="P73" s="10371"/>
    </row>
    <row r="74" spans="1:16" ht="15.75" x14ac:dyDescent="0.25">
      <c r="E74" s="177"/>
      <c r="H74" s="177"/>
    </row>
    <row r="75" spans="1:16" x14ac:dyDescent="0.2">
      <c r="C75" s="222"/>
      <c r="E75" s="191"/>
      <c r="H75" s="191"/>
    </row>
    <row r="76" spans="1:16" x14ac:dyDescent="0.2">
      <c r="E76" s="191"/>
      <c r="H76" s="191"/>
    </row>
    <row r="77" spans="1:16" x14ac:dyDescent="0.2">
      <c r="E77" s="191"/>
      <c r="H77" s="191"/>
    </row>
    <row r="78" spans="1:16" ht="15.75" x14ac:dyDescent="0.25">
      <c r="E78" s="176"/>
      <c r="H78" s="176"/>
    </row>
    <row r="79" spans="1:16" x14ac:dyDescent="0.2">
      <c r="E79" s="191"/>
      <c r="H79" s="191"/>
    </row>
    <row r="80" spans="1:16" x14ac:dyDescent="0.2">
      <c r="E80" s="191"/>
      <c r="H80" s="191"/>
    </row>
    <row r="81" spans="5:13" x14ac:dyDescent="0.2">
      <c r="E81" s="191"/>
      <c r="H81" s="191"/>
    </row>
    <row r="82" spans="5:13" x14ac:dyDescent="0.2">
      <c r="E82" s="191"/>
      <c r="H82" s="191"/>
    </row>
    <row r="83" spans="5:13" ht="15.75" x14ac:dyDescent="0.25">
      <c r="E83" s="10372"/>
      <c r="H83" s="10372"/>
    </row>
    <row r="84" spans="5:13" x14ac:dyDescent="0.2">
      <c r="E84" s="191"/>
      <c r="H84" s="191"/>
    </row>
    <row r="85" spans="5:13" x14ac:dyDescent="0.2">
      <c r="E85" s="191"/>
      <c r="H85" s="191"/>
    </row>
    <row r="86" spans="5:13" ht="15.75" x14ac:dyDescent="0.25">
      <c r="E86" s="10373"/>
      <c r="H86" s="10373"/>
    </row>
    <row r="87" spans="5:13" ht="15.75" x14ac:dyDescent="0.25">
      <c r="E87" s="10374"/>
      <c r="H87" s="10374"/>
    </row>
    <row r="88" spans="5:13" x14ac:dyDescent="0.2">
      <c r="E88" s="191"/>
      <c r="H88" s="191"/>
    </row>
    <row r="89" spans="5:13" ht="15.75" x14ac:dyDescent="0.25">
      <c r="E89" s="175"/>
      <c r="H89" s="175"/>
    </row>
    <row r="90" spans="5:13" x14ac:dyDescent="0.2">
      <c r="E90" s="191"/>
      <c r="H90" s="191"/>
    </row>
    <row r="91" spans="5:13" x14ac:dyDescent="0.2">
      <c r="E91" s="191"/>
      <c r="H91" s="191"/>
    </row>
    <row r="92" spans="5:13" x14ac:dyDescent="0.2">
      <c r="E92" s="191"/>
      <c r="H92" s="191"/>
    </row>
    <row r="93" spans="5:13" x14ac:dyDescent="0.2">
      <c r="E93" s="191"/>
      <c r="H93" s="191"/>
    </row>
    <row r="94" spans="5:13" x14ac:dyDescent="0.2">
      <c r="E94" s="191"/>
      <c r="H94" s="191"/>
    </row>
    <row r="95" spans="5:13" ht="15.75" x14ac:dyDescent="0.25">
      <c r="E95" s="10375"/>
      <c r="H95" s="10375"/>
    </row>
    <row r="96" spans="5:13" ht="15.75" x14ac:dyDescent="0.25">
      <c r="E96" s="174"/>
      <c r="H96" s="174"/>
      <c r="M96" s="173" t="s">
        <v>8</v>
      </c>
    </row>
    <row r="97" spans="5:14" x14ac:dyDescent="0.2">
      <c r="E97" s="191"/>
      <c r="H97" s="191"/>
    </row>
    <row r="98" spans="5:14" ht="15.75" x14ac:dyDescent="0.25">
      <c r="E98" s="172"/>
      <c r="H98" s="172"/>
    </row>
    <row r="99" spans="5:14" ht="15.75" x14ac:dyDescent="0.25">
      <c r="E99" s="10376"/>
      <c r="H99" s="10376"/>
    </row>
    <row r="101" spans="5:14" x14ac:dyDescent="0.2">
      <c r="N101" s="10377"/>
    </row>
    <row r="126" spans="4:4" x14ac:dyDescent="0.2">
      <c r="D126" s="10378"/>
    </row>
  </sheetData>
  <mergeCells count="1">
    <mergeCell ref="Q27:R2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1556"/>
      <c r="B1" s="1557"/>
      <c r="C1" s="1557"/>
      <c r="D1" s="1558"/>
      <c r="E1" s="1557"/>
      <c r="F1" s="1557"/>
      <c r="G1" s="1557"/>
      <c r="H1" s="1557"/>
      <c r="I1" s="1558"/>
      <c r="J1" s="1557"/>
      <c r="K1" s="1557"/>
      <c r="L1" s="1557"/>
      <c r="M1" s="1557"/>
      <c r="N1" s="1557"/>
      <c r="O1" s="1557"/>
      <c r="P1" s="1559"/>
    </row>
    <row r="2" spans="1:16" ht="12.75" customHeight="1" x14ac:dyDescent="0.2">
      <c r="A2" s="1560" t="s">
        <v>0</v>
      </c>
      <c r="B2" s="1561"/>
      <c r="C2" s="1561"/>
      <c r="D2" s="1561"/>
      <c r="E2" s="1561"/>
      <c r="F2" s="1561"/>
      <c r="G2" s="1561"/>
      <c r="H2" s="1561"/>
      <c r="I2" s="1561"/>
      <c r="J2" s="1561"/>
      <c r="K2" s="1561"/>
      <c r="L2" s="1561"/>
      <c r="M2" s="1561"/>
      <c r="N2" s="1561"/>
      <c r="O2" s="1561"/>
      <c r="P2" s="1562"/>
    </row>
    <row r="3" spans="1:16" ht="12.75" customHeight="1" x14ac:dyDescent="0.2">
      <c r="A3" s="1563"/>
      <c r="B3" s="1564"/>
      <c r="C3" s="1564"/>
      <c r="D3" s="1564"/>
      <c r="E3" s="1564"/>
      <c r="F3" s="1564"/>
      <c r="G3" s="1564"/>
      <c r="H3" s="1564"/>
      <c r="I3" s="1564"/>
      <c r="J3" s="1564"/>
      <c r="K3" s="1564"/>
      <c r="L3" s="1564"/>
      <c r="M3" s="1564"/>
      <c r="N3" s="1564"/>
      <c r="O3" s="1564"/>
      <c r="P3" s="1565"/>
    </row>
    <row r="4" spans="1:16" ht="12.75" customHeight="1" x14ac:dyDescent="0.2">
      <c r="A4" s="1566" t="s">
        <v>36</v>
      </c>
      <c r="B4" s="1567"/>
      <c r="C4" s="1567"/>
      <c r="D4" s="1567"/>
      <c r="E4" s="1567"/>
      <c r="F4" s="1567"/>
      <c r="G4" s="1567"/>
      <c r="H4" s="1567"/>
      <c r="I4" s="1567"/>
      <c r="J4" s="1568"/>
      <c r="K4" s="1569"/>
      <c r="L4" s="1569"/>
      <c r="M4" s="1569"/>
      <c r="N4" s="1569"/>
      <c r="O4" s="1569"/>
      <c r="P4" s="1570"/>
    </row>
    <row r="5" spans="1:16" ht="12.75" customHeight="1" x14ac:dyDescent="0.2">
      <c r="A5" s="1571"/>
      <c r="B5" s="1572"/>
      <c r="C5" s="1572"/>
      <c r="D5" s="1573"/>
      <c r="E5" s="1572"/>
      <c r="F5" s="1572"/>
      <c r="G5" s="1572"/>
      <c r="H5" s="1572"/>
      <c r="I5" s="1573"/>
      <c r="J5" s="1572"/>
      <c r="K5" s="1572"/>
      <c r="L5" s="1572"/>
      <c r="M5" s="1572"/>
      <c r="N5" s="1572"/>
      <c r="O5" s="1572"/>
      <c r="P5" s="1574"/>
    </row>
    <row r="6" spans="1:16" ht="12.75" customHeight="1" x14ac:dyDescent="0.2">
      <c r="A6" s="1575" t="s">
        <v>2</v>
      </c>
      <c r="B6" s="1576"/>
      <c r="C6" s="1576"/>
      <c r="D6" s="1577"/>
      <c r="E6" s="1576"/>
      <c r="F6" s="1576"/>
      <c r="G6" s="1576"/>
      <c r="H6" s="1576"/>
      <c r="I6" s="1577"/>
      <c r="J6" s="1576"/>
      <c r="K6" s="1576"/>
      <c r="L6" s="1576"/>
      <c r="M6" s="1576"/>
      <c r="N6" s="1576"/>
      <c r="O6" s="1576"/>
      <c r="P6" s="1578"/>
    </row>
    <row r="7" spans="1:16" ht="12.75" customHeight="1" x14ac:dyDescent="0.2">
      <c r="A7" s="1579" t="s">
        <v>3</v>
      </c>
      <c r="B7" s="1580"/>
      <c r="C7" s="1580"/>
      <c r="D7" s="1581"/>
      <c r="E7" s="1580"/>
      <c r="F7" s="1580"/>
      <c r="G7" s="1580"/>
      <c r="H7" s="1580"/>
      <c r="I7" s="1581"/>
      <c r="J7" s="1580"/>
      <c r="K7" s="1580"/>
      <c r="L7" s="1580"/>
      <c r="M7" s="1580"/>
      <c r="N7" s="1580"/>
      <c r="O7" s="1580"/>
      <c r="P7" s="1582"/>
    </row>
    <row r="8" spans="1:16" ht="12.75" customHeight="1" x14ac:dyDescent="0.2">
      <c r="A8" s="1583" t="s">
        <v>4</v>
      </c>
      <c r="B8" s="1584"/>
      <c r="C8" s="1584"/>
      <c r="D8" s="1585"/>
      <c r="E8" s="1584"/>
      <c r="F8" s="1584"/>
      <c r="G8" s="1584"/>
      <c r="H8" s="1584"/>
      <c r="I8" s="1585"/>
      <c r="J8" s="1584"/>
      <c r="K8" s="1584"/>
      <c r="L8" s="1584"/>
      <c r="M8" s="1584"/>
      <c r="N8" s="1584"/>
      <c r="O8" s="1584"/>
      <c r="P8" s="1586"/>
    </row>
    <row r="9" spans="1:16" ht="12.75" customHeight="1" x14ac:dyDescent="0.2">
      <c r="A9" s="1587" t="s">
        <v>5</v>
      </c>
      <c r="B9" s="1588"/>
      <c r="C9" s="1588"/>
      <c r="D9" s="1589"/>
      <c r="E9" s="1588"/>
      <c r="F9" s="1588"/>
      <c r="G9" s="1588"/>
      <c r="H9" s="1588"/>
      <c r="I9" s="1589"/>
      <c r="J9" s="1588"/>
      <c r="K9" s="1588"/>
      <c r="L9" s="1588"/>
      <c r="M9" s="1588"/>
      <c r="N9" s="1588"/>
      <c r="O9" s="1588"/>
      <c r="P9" s="1590"/>
    </row>
    <row r="10" spans="1:16" ht="12.75" customHeight="1" x14ac:dyDescent="0.2">
      <c r="A10" s="1591" t="s">
        <v>6</v>
      </c>
      <c r="B10" s="1592"/>
      <c r="C10" s="1592"/>
      <c r="D10" s="1593"/>
      <c r="E10" s="1592"/>
      <c r="F10" s="1592"/>
      <c r="G10" s="1592"/>
      <c r="H10" s="1592"/>
      <c r="I10" s="1593"/>
      <c r="J10" s="1592"/>
      <c r="K10" s="1592"/>
      <c r="L10" s="1592"/>
      <c r="M10" s="1592"/>
      <c r="N10" s="1592"/>
      <c r="O10" s="1592"/>
      <c r="P10" s="1594"/>
    </row>
    <row r="11" spans="1:16" ht="12.75" customHeight="1" x14ac:dyDescent="0.2">
      <c r="A11" s="1595"/>
      <c r="B11" s="1596"/>
      <c r="C11" s="1596"/>
      <c r="D11" s="1597"/>
      <c r="E11" s="1596"/>
      <c r="F11" s="1596"/>
      <c r="G11" s="1598"/>
      <c r="H11" s="1596"/>
      <c r="I11" s="1597"/>
      <c r="J11" s="1596"/>
      <c r="K11" s="1596"/>
      <c r="L11" s="1596"/>
      <c r="M11" s="1596"/>
      <c r="N11" s="1596"/>
      <c r="O11" s="1596"/>
      <c r="P11" s="1599"/>
    </row>
    <row r="12" spans="1:16" ht="12.75" customHeight="1" x14ac:dyDescent="0.2">
      <c r="A12" s="1600" t="s">
        <v>37</v>
      </c>
      <c r="B12" s="1601"/>
      <c r="C12" s="1601"/>
      <c r="D12" s="1602"/>
      <c r="E12" s="1601" t="s">
        <v>8</v>
      </c>
      <c r="F12" s="1601"/>
      <c r="G12" s="1601"/>
      <c r="H12" s="1601"/>
      <c r="I12" s="1602"/>
      <c r="J12" s="1601"/>
      <c r="K12" s="1601"/>
      <c r="L12" s="1601"/>
      <c r="M12" s="1601"/>
      <c r="N12" s="1603" t="s">
        <v>38</v>
      </c>
      <c r="O12" s="1601"/>
      <c r="P12" s="1604"/>
    </row>
    <row r="13" spans="1:16" ht="12.75" customHeight="1" x14ac:dyDescent="0.2">
      <c r="A13" s="1605"/>
      <c r="B13" s="1606"/>
      <c r="C13" s="1606"/>
      <c r="D13" s="1607"/>
      <c r="E13" s="1606"/>
      <c r="F13" s="1606"/>
      <c r="G13" s="1606"/>
      <c r="H13" s="1606"/>
      <c r="I13" s="1607"/>
      <c r="J13" s="1606"/>
      <c r="K13" s="1606"/>
      <c r="L13" s="1606"/>
      <c r="M13" s="1606"/>
      <c r="N13" s="1606"/>
      <c r="O13" s="1606"/>
      <c r="P13" s="1608"/>
    </row>
    <row r="14" spans="1:16" ht="12.75" customHeight="1" x14ac:dyDescent="0.2">
      <c r="A14" s="1609" t="s">
        <v>10</v>
      </c>
      <c r="B14" s="1610"/>
      <c r="C14" s="1610"/>
      <c r="D14" s="1611"/>
      <c r="E14" s="1610"/>
      <c r="F14" s="1610"/>
      <c r="G14" s="1610"/>
      <c r="H14" s="1610"/>
      <c r="I14" s="1611"/>
      <c r="J14" s="1610"/>
      <c r="K14" s="1610"/>
      <c r="L14" s="1610"/>
      <c r="M14" s="1610"/>
      <c r="N14" s="1612"/>
      <c r="O14" s="1613"/>
      <c r="P14" s="1614"/>
    </row>
    <row r="15" spans="1:16" ht="12.75" customHeight="1" x14ac:dyDescent="0.2">
      <c r="A15" s="1615"/>
      <c r="B15" s="1616"/>
      <c r="C15" s="1616"/>
      <c r="D15" s="1617"/>
      <c r="E15" s="1616"/>
      <c r="F15" s="1616"/>
      <c r="G15" s="1616"/>
      <c r="H15" s="1616"/>
      <c r="I15" s="1617"/>
      <c r="J15" s="1616"/>
      <c r="K15" s="1616"/>
      <c r="L15" s="1616"/>
      <c r="M15" s="1616"/>
      <c r="N15" s="1618" t="s">
        <v>11</v>
      </c>
      <c r="O15" s="1619" t="s">
        <v>12</v>
      </c>
      <c r="P15" s="1620"/>
    </row>
    <row r="16" spans="1:16" ht="12.75" customHeight="1" x14ac:dyDescent="0.2">
      <c r="A16" s="1621" t="s">
        <v>13</v>
      </c>
      <c r="B16" s="1622"/>
      <c r="C16" s="1622"/>
      <c r="D16" s="1623"/>
      <c r="E16" s="1622"/>
      <c r="F16" s="1622"/>
      <c r="G16" s="1622"/>
      <c r="H16" s="1622"/>
      <c r="I16" s="1623"/>
      <c r="J16" s="1622"/>
      <c r="K16" s="1622"/>
      <c r="L16" s="1622"/>
      <c r="M16" s="1622"/>
      <c r="N16" s="1624"/>
      <c r="O16" s="1625"/>
      <c r="P16" s="1625"/>
    </row>
    <row r="17" spans="1:47" ht="12.75" customHeight="1" x14ac:dyDescent="0.2">
      <c r="A17" s="1626" t="s">
        <v>14</v>
      </c>
      <c r="B17" s="1627"/>
      <c r="C17" s="1627"/>
      <c r="D17" s="1628"/>
      <c r="E17" s="1627"/>
      <c r="F17" s="1627"/>
      <c r="G17" s="1627"/>
      <c r="H17" s="1627"/>
      <c r="I17" s="1628"/>
      <c r="J17" s="1627"/>
      <c r="K17" s="1627"/>
      <c r="L17" s="1627"/>
      <c r="M17" s="1627"/>
      <c r="N17" s="1629" t="s">
        <v>15</v>
      </c>
      <c r="O17" s="1630" t="s">
        <v>16</v>
      </c>
      <c r="P17" s="1631"/>
    </row>
    <row r="18" spans="1:47" ht="12.75" customHeight="1" x14ac:dyDescent="0.2">
      <c r="A18" s="1632"/>
      <c r="B18" s="1633"/>
      <c r="C18" s="1633"/>
      <c r="D18" s="1634"/>
      <c r="E18" s="1633"/>
      <c r="F18" s="1633"/>
      <c r="G18" s="1633"/>
      <c r="H18" s="1633"/>
      <c r="I18" s="1634"/>
      <c r="J18" s="1633"/>
      <c r="K18" s="1633"/>
      <c r="L18" s="1633"/>
      <c r="M18" s="1633"/>
      <c r="N18" s="1635"/>
      <c r="O18" s="1636"/>
      <c r="P18" s="1637" t="s">
        <v>8</v>
      </c>
    </row>
    <row r="19" spans="1:47" ht="12.75" customHeight="1" x14ac:dyDescent="0.2">
      <c r="A19" s="1638"/>
      <c r="B19" s="1639"/>
      <c r="C19" s="1639"/>
      <c r="D19" s="1640"/>
      <c r="E19" s="1639"/>
      <c r="F19" s="1639"/>
      <c r="G19" s="1639"/>
      <c r="H19" s="1639"/>
      <c r="I19" s="1640"/>
      <c r="J19" s="1639"/>
      <c r="K19" s="1641"/>
      <c r="L19" s="1639" t="s">
        <v>17</v>
      </c>
      <c r="M19" s="1639"/>
      <c r="N19" s="1642"/>
      <c r="O19" s="1643"/>
      <c r="P19" s="1644"/>
      <c r="AU19" s="1645"/>
    </row>
    <row r="20" spans="1:47" ht="12.75" customHeight="1" x14ac:dyDescent="0.2">
      <c r="A20" s="1646"/>
      <c r="B20" s="1647"/>
      <c r="C20" s="1647"/>
      <c r="D20" s="1648"/>
      <c r="E20" s="1647"/>
      <c r="F20" s="1647"/>
      <c r="G20" s="1647"/>
      <c r="H20" s="1647"/>
      <c r="I20" s="1648"/>
      <c r="J20" s="1647"/>
      <c r="K20" s="1647"/>
      <c r="L20" s="1647"/>
      <c r="M20" s="1647"/>
      <c r="N20" s="1649"/>
      <c r="O20" s="1650"/>
      <c r="P20" s="1651"/>
    </row>
    <row r="21" spans="1:47" ht="12.75" customHeight="1" x14ac:dyDescent="0.2">
      <c r="A21" s="1652"/>
      <c r="B21" s="1653"/>
      <c r="C21" s="1654"/>
      <c r="D21" s="1654"/>
      <c r="E21" s="1653"/>
      <c r="F21" s="1653"/>
      <c r="G21" s="1653"/>
      <c r="H21" s="1653" t="s">
        <v>8</v>
      </c>
      <c r="I21" s="1655"/>
      <c r="J21" s="1653"/>
      <c r="K21" s="1653"/>
      <c r="L21" s="1653"/>
      <c r="M21" s="1653"/>
      <c r="N21" s="1656"/>
      <c r="O21" s="1657"/>
      <c r="P21" s="1658"/>
    </row>
    <row r="22" spans="1:47" ht="12.75" customHeight="1" x14ac:dyDescent="0.2">
      <c r="A22" s="1659"/>
      <c r="B22" s="1660"/>
      <c r="C22" s="1660"/>
      <c r="D22" s="1661"/>
      <c r="E22" s="1660"/>
      <c r="F22" s="1660"/>
      <c r="G22" s="1660"/>
      <c r="H22" s="1660"/>
      <c r="I22" s="1661"/>
      <c r="J22" s="1660"/>
      <c r="K22" s="1660"/>
      <c r="L22" s="1660"/>
      <c r="M22" s="1660"/>
      <c r="N22" s="1660"/>
      <c r="O22" s="1660"/>
      <c r="P22" s="1662"/>
    </row>
    <row r="23" spans="1:47" ht="12.75" customHeight="1" x14ac:dyDescent="0.2">
      <c r="A23" s="1663" t="s">
        <v>18</v>
      </c>
      <c r="B23" s="1664"/>
      <c r="C23" s="1664"/>
      <c r="D23" s="1665"/>
      <c r="E23" s="1666" t="s">
        <v>19</v>
      </c>
      <c r="F23" s="1666"/>
      <c r="G23" s="1666"/>
      <c r="H23" s="1666"/>
      <c r="I23" s="1666"/>
      <c r="J23" s="1666"/>
      <c r="K23" s="1666"/>
      <c r="L23" s="1666"/>
      <c r="M23" s="1664"/>
      <c r="N23" s="1664"/>
      <c r="O23" s="1664"/>
      <c r="P23" s="1667"/>
    </row>
    <row r="24" spans="1:47" ht="15.75" x14ac:dyDescent="0.25">
      <c r="A24" s="1668"/>
      <c r="B24" s="1669"/>
      <c r="C24" s="1669"/>
      <c r="D24" s="1670"/>
      <c r="E24" s="1671" t="s">
        <v>20</v>
      </c>
      <c r="F24" s="1671"/>
      <c r="G24" s="1671"/>
      <c r="H24" s="1671"/>
      <c r="I24" s="1671"/>
      <c r="J24" s="1671"/>
      <c r="K24" s="1671"/>
      <c r="L24" s="1671"/>
      <c r="M24" s="1669"/>
      <c r="N24" s="1669"/>
      <c r="O24" s="1669"/>
      <c r="P24" s="1672"/>
    </row>
    <row r="25" spans="1:47" ht="12.75" customHeight="1" x14ac:dyDescent="0.2">
      <c r="A25" s="1673"/>
      <c r="B25" s="1674" t="s">
        <v>21</v>
      </c>
      <c r="C25" s="1675"/>
      <c r="D25" s="1675"/>
      <c r="E25" s="1675"/>
      <c r="F25" s="1675"/>
      <c r="G25" s="1675"/>
      <c r="H25" s="1675"/>
      <c r="I25" s="1675"/>
      <c r="J25" s="1675"/>
      <c r="K25" s="1675"/>
      <c r="L25" s="1675"/>
      <c r="M25" s="1675"/>
      <c r="N25" s="1675"/>
      <c r="O25" s="1676"/>
      <c r="P25" s="1677"/>
    </row>
    <row r="26" spans="1:47" ht="12.75" customHeight="1" x14ac:dyDescent="0.2">
      <c r="A26" s="1678" t="s">
        <v>22</v>
      </c>
      <c r="B26" s="1679" t="s">
        <v>23</v>
      </c>
      <c r="C26" s="1679"/>
      <c r="D26" s="1678" t="s">
        <v>24</v>
      </c>
      <c r="E26" s="1678" t="s">
        <v>25</v>
      </c>
      <c r="F26" s="1678" t="s">
        <v>22</v>
      </c>
      <c r="G26" s="1679" t="s">
        <v>23</v>
      </c>
      <c r="H26" s="1679"/>
      <c r="I26" s="1678" t="s">
        <v>24</v>
      </c>
      <c r="J26" s="1678" t="s">
        <v>25</v>
      </c>
      <c r="K26" s="1678" t="s">
        <v>22</v>
      </c>
      <c r="L26" s="1679" t="s">
        <v>23</v>
      </c>
      <c r="M26" s="1679"/>
      <c r="N26" s="1680" t="s">
        <v>24</v>
      </c>
      <c r="O26" s="1678" t="s">
        <v>25</v>
      </c>
      <c r="P26" s="1681"/>
    </row>
    <row r="27" spans="1:47" ht="12.75" customHeight="1" x14ac:dyDescent="0.2">
      <c r="A27" s="1682"/>
      <c r="B27" s="1683" t="s">
        <v>26</v>
      </c>
      <c r="C27" s="1683" t="s">
        <v>2</v>
      </c>
      <c r="D27" s="1682"/>
      <c r="E27" s="1682"/>
      <c r="F27" s="1682"/>
      <c r="G27" s="1683" t="s">
        <v>26</v>
      </c>
      <c r="H27" s="1683" t="s">
        <v>2</v>
      </c>
      <c r="I27" s="1682"/>
      <c r="J27" s="1682"/>
      <c r="K27" s="1682"/>
      <c r="L27" s="1683" t="s">
        <v>26</v>
      </c>
      <c r="M27" s="1683" t="s">
        <v>2</v>
      </c>
      <c r="N27" s="1684"/>
      <c r="O27" s="1682"/>
      <c r="P27" s="1685"/>
      <c r="Q27" s="37" t="s">
        <v>166</v>
      </c>
      <c r="R27" s="38"/>
      <c r="S27" t="s">
        <v>167</v>
      </c>
    </row>
    <row r="28" spans="1:47" ht="12.75" customHeight="1" x14ac:dyDescent="0.2">
      <c r="A28" s="1686">
        <v>1</v>
      </c>
      <c r="B28" s="1687">
        <v>0</v>
      </c>
      <c r="C28" s="1688">
        <v>0.15</v>
      </c>
      <c r="D28" s="1689">
        <v>16000</v>
      </c>
      <c r="E28" s="1690">
        <f t="shared" ref="E28:E59" si="0">D28*(100-2.62)/100</f>
        <v>15580.8</v>
      </c>
      <c r="F28" s="1691">
        <v>33</v>
      </c>
      <c r="G28" s="1692">
        <v>8</v>
      </c>
      <c r="H28" s="1692">
        <v>8.15</v>
      </c>
      <c r="I28" s="1689">
        <v>16000</v>
      </c>
      <c r="J28" s="1690">
        <f t="shared" ref="J28:J59" si="1">I28*(100-2.62)/100</f>
        <v>15580.8</v>
      </c>
      <c r="K28" s="1691">
        <v>65</v>
      </c>
      <c r="L28" s="1692">
        <v>16</v>
      </c>
      <c r="M28" s="1692">
        <v>16.149999999999999</v>
      </c>
      <c r="N28" s="1689">
        <v>16000</v>
      </c>
      <c r="O28" s="1690">
        <f t="shared" ref="O28:O59" si="2">N28*(100-2.62)/100</f>
        <v>15580.8</v>
      </c>
      <c r="P28" s="1693"/>
      <c r="Q28" s="9764">
        <v>0</v>
      </c>
      <c r="R28" s="10692">
        <v>0.15</v>
      </c>
      <c r="S28" s="12">
        <f>AVERAGE(D28:D31)</f>
        <v>16000</v>
      </c>
    </row>
    <row r="29" spans="1:47" ht="12.75" customHeight="1" x14ac:dyDescent="0.2">
      <c r="A29" s="1694">
        <v>2</v>
      </c>
      <c r="B29" s="1694">
        <v>0.15</v>
      </c>
      <c r="C29" s="1695">
        <v>0.3</v>
      </c>
      <c r="D29" s="1696">
        <v>16000</v>
      </c>
      <c r="E29" s="1697">
        <f t="shared" si="0"/>
        <v>15580.8</v>
      </c>
      <c r="F29" s="1698">
        <v>34</v>
      </c>
      <c r="G29" s="1699">
        <v>8.15</v>
      </c>
      <c r="H29" s="1699">
        <v>8.3000000000000007</v>
      </c>
      <c r="I29" s="1696">
        <v>16000</v>
      </c>
      <c r="J29" s="1697">
        <f t="shared" si="1"/>
        <v>15580.8</v>
      </c>
      <c r="K29" s="1698">
        <v>66</v>
      </c>
      <c r="L29" s="1699">
        <v>16.149999999999999</v>
      </c>
      <c r="M29" s="1699">
        <v>16.3</v>
      </c>
      <c r="N29" s="1696">
        <v>16000</v>
      </c>
      <c r="O29" s="1697">
        <f t="shared" si="2"/>
        <v>15580.8</v>
      </c>
      <c r="P29" s="1700"/>
      <c r="Q29" s="10696">
        <v>1</v>
      </c>
      <c r="R29" s="10692">
        <v>1.1499999999999999</v>
      </c>
      <c r="S29" s="12">
        <f>AVERAGE(D32:D35)</f>
        <v>16000</v>
      </c>
    </row>
    <row r="30" spans="1:47" ht="12.75" customHeight="1" x14ac:dyDescent="0.2">
      <c r="A30" s="1701">
        <v>3</v>
      </c>
      <c r="B30" s="1702">
        <v>0.3</v>
      </c>
      <c r="C30" s="1703">
        <v>0.45</v>
      </c>
      <c r="D30" s="1704">
        <v>16000</v>
      </c>
      <c r="E30" s="1705">
        <f t="shared" si="0"/>
        <v>15580.8</v>
      </c>
      <c r="F30" s="1706">
        <v>35</v>
      </c>
      <c r="G30" s="1707">
        <v>8.3000000000000007</v>
      </c>
      <c r="H30" s="1707">
        <v>8.4499999999999993</v>
      </c>
      <c r="I30" s="1704">
        <v>16000</v>
      </c>
      <c r="J30" s="1705">
        <f t="shared" si="1"/>
        <v>15580.8</v>
      </c>
      <c r="K30" s="1706">
        <v>67</v>
      </c>
      <c r="L30" s="1707">
        <v>16.3</v>
      </c>
      <c r="M30" s="1707">
        <v>16.45</v>
      </c>
      <c r="N30" s="1704">
        <v>16000</v>
      </c>
      <c r="O30" s="1705">
        <f t="shared" si="2"/>
        <v>15580.8</v>
      </c>
      <c r="P30" s="1708"/>
      <c r="Q30" s="10630">
        <v>2</v>
      </c>
      <c r="R30" s="10692">
        <v>2.15</v>
      </c>
      <c r="S30" s="12">
        <f>AVERAGE(D36:D39)</f>
        <v>16000</v>
      </c>
      <c r="V30" s="1709"/>
    </row>
    <row r="31" spans="1:47" ht="12.75" customHeight="1" x14ac:dyDescent="0.2">
      <c r="A31" s="1710">
        <v>4</v>
      </c>
      <c r="B31" s="1710">
        <v>0.45</v>
      </c>
      <c r="C31" s="1711">
        <v>1</v>
      </c>
      <c r="D31" s="1712">
        <v>16000</v>
      </c>
      <c r="E31" s="1713">
        <f t="shared" si="0"/>
        <v>15580.8</v>
      </c>
      <c r="F31" s="1714">
        <v>36</v>
      </c>
      <c r="G31" s="1711">
        <v>8.4499999999999993</v>
      </c>
      <c r="H31" s="1711">
        <v>9</v>
      </c>
      <c r="I31" s="1712">
        <v>16000</v>
      </c>
      <c r="J31" s="1713">
        <f t="shared" si="1"/>
        <v>15580.8</v>
      </c>
      <c r="K31" s="1714">
        <v>68</v>
      </c>
      <c r="L31" s="1711">
        <v>16.45</v>
      </c>
      <c r="M31" s="1711">
        <v>17</v>
      </c>
      <c r="N31" s="1712">
        <v>16000</v>
      </c>
      <c r="O31" s="1713">
        <f t="shared" si="2"/>
        <v>15580.8</v>
      </c>
      <c r="P31" s="1715"/>
      <c r="Q31" s="10630">
        <v>3</v>
      </c>
      <c r="R31" s="10631">
        <v>3.15</v>
      </c>
      <c r="S31" s="12">
        <f>AVERAGE(D40:D43)</f>
        <v>16000</v>
      </c>
    </row>
    <row r="32" spans="1:47" ht="12.75" customHeight="1" x14ac:dyDescent="0.2">
      <c r="A32" s="1716">
        <v>5</v>
      </c>
      <c r="B32" s="1717">
        <v>1</v>
      </c>
      <c r="C32" s="1718">
        <v>1.1499999999999999</v>
      </c>
      <c r="D32" s="1719">
        <v>16000</v>
      </c>
      <c r="E32" s="1720">
        <f t="shared" si="0"/>
        <v>15580.8</v>
      </c>
      <c r="F32" s="1721">
        <v>37</v>
      </c>
      <c r="G32" s="1717">
        <v>9</v>
      </c>
      <c r="H32" s="1717">
        <v>9.15</v>
      </c>
      <c r="I32" s="1719">
        <v>16000</v>
      </c>
      <c r="J32" s="1720">
        <f t="shared" si="1"/>
        <v>15580.8</v>
      </c>
      <c r="K32" s="1721">
        <v>69</v>
      </c>
      <c r="L32" s="1717">
        <v>17</v>
      </c>
      <c r="M32" s="1717">
        <v>17.149999999999999</v>
      </c>
      <c r="N32" s="1719">
        <v>16000</v>
      </c>
      <c r="O32" s="1720">
        <f t="shared" si="2"/>
        <v>15580.8</v>
      </c>
      <c r="P32" s="1722"/>
      <c r="Q32" s="10630">
        <v>4</v>
      </c>
      <c r="R32" s="10631">
        <v>4.1500000000000004</v>
      </c>
      <c r="S32" s="12">
        <f>AVERAGE(D44:D47)</f>
        <v>16000</v>
      </c>
      <c r="AQ32" s="1719"/>
    </row>
    <row r="33" spans="1:19" ht="12.75" customHeight="1" x14ac:dyDescent="0.2">
      <c r="A33" s="1723">
        <v>6</v>
      </c>
      <c r="B33" s="1724">
        <v>1.1499999999999999</v>
      </c>
      <c r="C33" s="1725">
        <v>1.3</v>
      </c>
      <c r="D33" s="1726">
        <v>16000</v>
      </c>
      <c r="E33" s="1727">
        <f t="shared" si="0"/>
        <v>15580.8</v>
      </c>
      <c r="F33" s="1728">
        <v>38</v>
      </c>
      <c r="G33" s="1725">
        <v>9.15</v>
      </c>
      <c r="H33" s="1725">
        <v>9.3000000000000007</v>
      </c>
      <c r="I33" s="1726">
        <v>16000</v>
      </c>
      <c r="J33" s="1727">
        <f t="shared" si="1"/>
        <v>15580.8</v>
      </c>
      <c r="K33" s="1728">
        <v>70</v>
      </c>
      <c r="L33" s="1725">
        <v>17.149999999999999</v>
      </c>
      <c r="M33" s="1725">
        <v>17.3</v>
      </c>
      <c r="N33" s="1726">
        <v>16000</v>
      </c>
      <c r="O33" s="1727">
        <f t="shared" si="2"/>
        <v>15580.8</v>
      </c>
      <c r="P33" s="1729"/>
      <c r="Q33" s="10696">
        <v>5</v>
      </c>
      <c r="R33" s="10631">
        <v>5.15</v>
      </c>
      <c r="S33" s="12">
        <f>AVERAGE(D48:D51)</f>
        <v>16000</v>
      </c>
    </row>
    <row r="34" spans="1:19" x14ac:dyDescent="0.2">
      <c r="A34" s="1730">
        <v>7</v>
      </c>
      <c r="B34" s="1731">
        <v>1.3</v>
      </c>
      <c r="C34" s="1732">
        <v>1.45</v>
      </c>
      <c r="D34" s="1733">
        <v>16000</v>
      </c>
      <c r="E34" s="1734">
        <f t="shared" si="0"/>
        <v>15580.8</v>
      </c>
      <c r="F34" s="1735">
        <v>39</v>
      </c>
      <c r="G34" s="1736">
        <v>9.3000000000000007</v>
      </c>
      <c r="H34" s="1736">
        <v>9.4499999999999993</v>
      </c>
      <c r="I34" s="1733">
        <v>16000</v>
      </c>
      <c r="J34" s="1734">
        <f t="shared" si="1"/>
        <v>15580.8</v>
      </c>
      <c r="K34" s="1735">
        <v>71</v>
      </c>
      <c r="L34" s="1736">
        <v>17.3</v>
      </c>
      <c r="M34" s="1736">
        <v>17.45</v>
      </c>
      <c r="N34" s="1733">
        <v>16000</v>
      </c>
      <c r="O34" s="1734">
        <f t="shared" si="2"/>
        <v>15580.8</v>
      </c>
      <c r="P34" s="1737"/>
      <c r="Q34" s="10696">
        <v>6</v>
      </c>
      <c r="R34" s="10631">
        <v>6.15</v>
      </c>
      <c r="S34" s="12">
        <f>AVERAGE(D52:D55)</f>
        <v>16000</v>
      </c>
    </row>
    <row r="35" spans="1:19" x14ac:dyDescent="0.2">
      <c r="A35" s="1738">
        <v>8</v>
      </c>
      <c r="B35" s="1738">
        <v>1.45</v>
      </c>
      <c r="C35" s="1739">
        <v>2</v>
      </c>
      <c r="D35" s="1740">
        <v>16000</v>
      </c>
      <c r="E35" s="1741">
        <f t="shared" si="0"/>
        <v>15580.8</v>
      </c>
      <c r="F35" s="1742">
        <v>40</v>
      </c>
      <c r="G35" s="1739">
        <v>9.4499999999999993</v>
      </c>
      <c r="H35" s="1739">
        <v>10</v>
      </c>
      <c r="I35" s="1740">
        <v>16000</v>
      </c>
      <c r="J35" s="1741">
        <f t="shared" si="1"/>
        <v>15580.8</v>
      </c>
      <c r="K35" s="1742">
        <v>72</v>
      </c>
      <c r="L35" s="1743">
        <v>17.45</v>
      </c>
      <c r="M35" s="1739">
        <v>18</v>
      </c>
      <c r="N35" s="1740">
        <v>16000</v>
      </c>
      <c r="O35" s="1741">
        <f t="shared" si="2"/>
        <v>15580.8</v>
      </c>
      <c r="P35" s="1744"/>
      <c r="Q35" s="10696">
        <v>7</v>
      </c>
      <c r="R35" s="10631">
        <v>7.15</v>
      </c>
      <c r="S35" s="12">
        <f>AVERAGE(D56:D59)</f>
        <v>16000</v>
      </c>
    </row>
    <row r="36" spans="1:19" x14ac:dyDescent="0.2">
      <c r="A36" s="1745">
        <v>9</v>
      </c>
      <c r="B36" s="1746">
        <v>2</v>
      </c>
      <c r="C36" s="1747">
        <v>2.15</v>
      </c>
      <c r="D36" s="1748">
        <v>16000</v>
      </c>
      <c r="E36" s="1749">
        <f t="shared" si="0"/>
        <v>15580.8</v>
      </c>
      <c r="F36" s="1750">
        <v>41</v>
      </c>
      <c r="G36" s="1751">
        <v>10</v>
      </c>
      <c r="H36" s="1752">
        <v>10.15</v>
      </c>
      <c r="I36" s="1748">
        <v>16000</v>
      </c>
      <c r="J36" s="1749">
        <f t="shared" si="1"/>
        <v>15580.8</v>
      </c>
      <c r="K36" s="1750">
        <v>73</v>
      </c>
      <c r="L36" s="1752">
        <v>18</v>
      </c>
      <c r="M36" s="1751">
        <v>18.149999999999999</v>
      </c>
      <c r="N36" s="1748">
        <v>16000</v>
      </c>
      <c r="O36" s="1749">
        <f t="shared" si="2"/>
        <v>15580.8</v>
      </c>
      <c r="P36" s="1753"/>
      <c r="Q36" s="10696">
        <v>8</v>
      </c>
      <c r="R36" s="10696">
        <v>8.15</v>
      </c>
      <c r="S36" s="12">
        <f>AVERAGE(I28:I31)</f>
        <v>16000</v>
      </c>
    </row>
    <row r="37" spans="1:19" x14ac:dyDescent="0.2">
      <c r="A37" s="1754">
        <v>10</v>
      </c>
      <c r="B37" s="1754">
        <v>2.15</v>
      </c>
      <c r="C37" s="1755">
        <v>2.2999999999999998</v>
      </c>
      <c r="D37" s="1756">
        <v>16000</v>
      </c>
      <c r="E37" s="1757">
        <f t="shared" si="0"/>
        <v>15580.8</v>
      </c>
      <c r="F37" s="1758">
        <v>42</v>
      </c>
      <c r="G37" s="1755">
        <v>10.15</v>
      </c>
      <c r="H37" s="1759">
        <v>10.3</v>
      </c>
      <c r="I37" s="1756">
        <v>16000</v>
      </c>
      <c r="J37" s="1757">
        <f t="shared" si="1"/>
        <v>15580.8</v>
      </c>
      <c r="K37" s="1758">
        <v>74</v>
      </c>
      <c r="L37" s="1759">
        <v>18.149999999999999</v>
      </c>
      <c r="M37" s="1755">
        <v>18.3</v>
      </c>
      <c r="N37" s="1756">
        <v>16000</v>
      </c>
      <c r="O37" s="1757">
        <f t="shared" si="2"/>
        <v>15580.8</v>
      </c>
      <c r="P37" s="1760"/>
      <c r="Q37" s="10696">
        <v>9</v>
      </c>
      <c r="R37" s="10696">
        <v>9.15</v>
      </c>
      <c r="S37" s="12">
        <f>AVERAGE(I32:I35)</f>
        <v>16000</v>
      </c>
    </row>
    <row r="38" spans="1:19" x14ac:dyDescent="0.2">
      <c r="A38" s="1761">
        <v>11</v>
      </c>
      <c r="B38" s="1762">
        <v>2.2999999999999998</v>
      </c>
      <c r="C38" s="1763">
        <v>2.4500000000000002</v>
      </c>
      <c r="D38" s="1764">
        <v>16000</v>
      </c>
      <c r="E38" s="1765">
        <f t="shared" si="0"/>
        <v>15580.8</v>
      </c>
      <c r="F38" s="1766">
        <v>43</v>
      </c>
      <c r="G38" s="1767">
        <v>10.3</v>
      </c>
      <c r="H38" s="1768">
        <v>10.45</v>
      </c>
      <c r="I38" s="1764">
        <v>16000</v>
      </c>
      <c r="J38" s="1765">
        <f t="shared" si="1"/>
        <v>15580.8</v>
      </c>
      <c r="K38" s="1766">
        <v>75</v>
      </c>
      <c r="L38" s="1768">
        <v>18.3</v>
      </c>
      <c r="M38" s="1767">
        <v>18.45</v>
      </c>
      <c r="N38" s="1764">
        <v>16000</v>
      </c>
      <c r="O38" s="1765">
        <f t="shared" si="2"/>
        <v>15580.8</v>
      </c>
      <c r="P38" s="1769"/>
      <c r="Q38" s="10696">
        <v>10</v>
      </c>
      <c r="R38" s="10693">
        <v>10.15</v>
      </c>
      <c r="S38" s="12">
        <f>AVERAGE(I36:I39)</f>
        <v>16000</v>
      </c>
    </row>
    <row r="39" spans="1:19" x14ac:dyDescent="0.2">
      <c r="A39" s="1770">
        <v>12</v>
      </c>
      <c r="B39" s="1770">
        <v>2.4500000000000002</v>
      </c>
      <c r="C39" s="1771">
        <v>3</v>
      </c>
      <c r="D39" s="1772">
        <v>16000</v>
      </c>
      <c r="E39" s="1773">
        <f t="shared" si="0"/>
        <v>15580.8</v>
      </c>
      <c r="F39" s="1774">
        <v>44</v>
      </c>
      <c r="G39" s="1771">
        <v>10.45</v>
      </c>
      <c r="H39" s="1775">
        <v>11</v>
      </c>
      <c r="I39" s="1772">
        <v>16000</v>
      </c>
      <c r="J39" s="1773">
        <f t="shared" si="1"/>
        <v>15580.8</v>
      </c>
      <c r="K39" s="1774">
        <v>76</v>
      </c>
      <c r="L39" s="1775">
        <v>18.45</v>
      </c>
      <c r="M39" s="1771">
        <v>19</v>
      </c>
      <c r="N39" s="1772">
        <v>16000</v>
      </c>
      <c r="O39" s="1773">
        <f t="shared" si="2"/>
        <v>15580.8</v>
      </c>
      <c r="P39" s="1776"/>
      <c r="Q39" s="10696">
        <v>11</v>
      </c>
      <c r="R39" s="10693">
        <v>11.15</v>
      </c>
      <c r="S39" s="12">
        <f>AVERAGE(I40:I43)</f>
        <v>16000</v>
      </c>
    </row>
    <row r="40" spans="1:19" x14ac:dyDescent="0.2">
      <c r="A40" s="1777">
        <v>13</v>
      </c>
      <c r="B40" s="1778">
        <v>3</v>
      </c>
      <c r="C40" s="1779">
        <v>3.15</v>
      </c>
      <c r="D40" s="1780">
        <v>16000</v>
      </c>
      <c r="E40" s="1781">
        <f t="shared" si="0"/>
        <v>15580.8</v>
      </c>
      <c r="F40" s="1782">
        <v>45</v>
      </c>
      <c r="G40" s="1783">
        <v>11</v>
      </c>
      <c r="H40" s="1784">
        <v>11.15</v>
      </c>
      <c r="I40" s="1780">
        <v>16000</v>
      </c>
      <c r="J40" s="1781">
        <f t="shared" si="1"/>
        <v>15580.8</v>
      </c>
      <c r="K40" s="1782">
        <v>77</v>
      </c>
      <c r="L40" s="1784">
        <v>19</v>
      </c>
      <c r="M40" s="1783">
        <v>19.149999999999999</v>
      </c>
      <c r="N40" s="1780">
        <v>16000</v>
      </c>
      <c r="O40" s="1781">
        <f t="shared" si="2"/>
        <v>15580.8</v>
      </c>
      <c r="P40" s="1785"/>
      <c r="Q40" s="10696">
        <v>12</v>
      </c>
      <c r="R40" s="10693">
        <v>12.15</v>
      </c>
      <c r="S40" s="12">
        <f>AVERAGE(I44:I47)</f>
        <v>16000</v>
      </c>
    </row>
    <row r="41" spans="1:19" x14ac:dyDescent="0.2">
      <c r="A41" s="1786">
        <v>14</v>
      </c>
      <c r="B41" s="1786">
        <v>3.15</v>
      </c>
      <c r="C41" s="1787">
        <v>3.3</v>
      </c>
      <c r="D41" s="1788">
        <v>16000</v>
      </c>
      <c r="E41" s="1789">
        <f t="shared" si="0"/>
        <v>15580.8</v>
      </c>
      <c r="F41" s="1790">
        <v>46</v>
      </c>
      <c r="G41" s="1791">
        <v>11.15</v>
      </c>
      <c r="H41" s="1787">
        <v>11.3</v>
      </c>
      <c r="I41" s="1788">
        <v>16000</v>
      </c>
      <c r="J41" s="1789">
        <f t="shared" si="1"/>
        <v>15580.8</v>
      </c>
      <c r="K41" s="1790">
        <v>78</v>
      </c>
      <c r="L41" s="1787">
        <v>19.149999999999999</v>
      </c>
      <c r="M41" s="1791">
        <v>19.3</v>
      </c>
      <c r="N41" s="1788">
        <v>16000</v>
      </c>
      <c r="O41" s="1789">
        <f t="shared" si="2"/>
        <v>15580.8</v>
      </c>
      <c r="P41" s="1792"/>
      <c r="Q41" s="10696">
        <v>13</v>
      </c>
      <c r="R41" s="10693">
        <v>13.15</v>
      </c>
      <c r="S41" s="12">
        <f>AVERAGE(I48:I51)</f>
        <v>16000</v>
      </c>
    </row>
    <row r="42" spans="1:19" x14ac:dyDescent="0.2">
      <c r="A42" s="1793">
        <v>15</v>
      </c>
      <c r="B42" s="1794">
        <v>3.3</v>
      </c>
      <c r="C42" s="1795">
        <v>3.45</v>
      </c>
      <c r="D42" s="1796">
        <v>16000</v>
      </c>
      <c r="E42" s="1797">
        <f t="shared" si="0"/>
        <v>15580.8</v>
      </c>
      <c r="F42" s="1798">
        <v>47</v>
      </c>
      <c r="G42" s="1799">
        <v>11.3</v>
      </c>
      <c r="H42" s="1800">
        <v>11.45</v>
      </c>
      <c r="I42" s="1796">
        <v>16000</v>
      </c>
      <c r="J42" s="1797">
        <f t="shared" si="1"/>
        <v>15580.8</v>
      </c>
      <c r="K42" s="1798">
        <v>79</v>
      </c>
      <c r="L42" s="1800">
        <v>19.3</v>
      </c>
      <c r="M42" s="1799">
        <v>19.45</v>
      </c>
      <c r="N42" s="1796">
        <v>16000</v>
      </c>
      <c r="O42" s="1797">
        <f t="shared" si="2"/>
        <v>15580.8</v>
      </c>
      <c r="P42" s="1801"/>
      <c r="Q42" s="10696">
        <v>14</v>
      </c>
      <c r="R42" s="10693">
        <v>14.15</v>
      </c>
      <c r="S42" s="12">
        <f>AVERAGE(I52:I55)</f>
        <v>16000</v>
      </c>
    </row>
    <row r="43" spans="1:19" x14ac:dyDescent="0.2">
      <c r="A43" s="1802">
        <v>16</v>
      </c>
      <c r="B43" s="1802">
        <v>3.45</v>
      </c>
      <c r="C43" s="1803">
        <v>4</v>
      </c>
      <c r="D43" s="1804">
        <v>16000</v>
      </c>
      <c r="E43" s="1805">
        <f t="shared" si="0"/>
        <v>15580.8</v>
      </c>
      <c r="F43" s="1806">
        <v>48</v>
      </c>
      <c r="G43" s="1807">
        <v>11.45</v>
      </c>
      <c r="H43" s="1803">
        <v>12</v>
      </c>
      <c r="I43" s="1804">
        <v>16000</v>
      </c>
      <c r="J43" s="1805">
        <f t="shared" si="1"/>
        <v>15580.8</v>
      </c>
      <c r="K43" s="1806">
        <v>80</v>
      </c>
      <c r="L43" s="1803">
        <v>19.45</v>
      </c>
      <c r="M43" s="1803">
        <v>20</v>
      </c>
      <c r="N43" s="1804">
        <v>16000</v>
      </c>
      <c r="O43" s="1805">
        <f t="shared" si="2"/>
        <v>15580.8</v>
      </c>
      <c r="P43" s="1808"/>
      <c r="Q43" s="10696">
        <v>15</v>
      </c>
      <c r="R43" s="10696">
        <v>15.15</v>
      </c>
      <c r="S43" s="12">
        <f>AVERAGE(I56:I59)</f>
        <v>16000</v>
      </c>
    </row>
    <row r="44" spans="1:19" x14ac:dyDescent="0.2">
      <c r="A44" s="1809">
        <v>17</v>
      </c>
      <c r="B44" s="1810">
        <v>4</v>
      </c>
      <c r="C44" s="1811">
        <v>4.1500000000000004</v>
      </c>
      <c r="D44" s="1812">
        <v>16000</v>
      </c>
      <c r="E44" s="1813">
        <f t="shared" si="0"/>
        <v>15580.8</v>
      </c>
      <c r="F44" s="1814">
        <v>49</v>
      </c>
      <c r="G44" s="1815">
        <v>12</v>
      </c>
      <c r="H44" s="1816">
        <v>12.15</v>
      </c>
      <c r="I44" s="1812">
        <v>16000</v>
      </c>
      <c r="J44" s="1813">
        <f t="shared" si="1"/>
        <v>15580.8</v>
      </c>
      <c r="K44" s="1814">
        <v>81</v>
      </c>
      <c r="L44" s="1816">
        <v>20</v>
      </c>
      <c r="M44" s="1815">
        <v>20.149999999999999</v>
      </c>
      <c r="N44" s="1812">
        <v>16000</v>
      </c>
      <c r="O44" s="1813">
        <f t="shared" si="2"/>
        <v>15580.8</v>
      </c>
      <c r="P44" s="1817"/>
      <c r="Q44" s="10696">
        <v>16</v>
      </c>
      <c r="R44" s="10696">
        <v>16.149999999999999</v>
      </c>
      <c r="S44" s="12">
        <f>AVERAGE(N28:N31)</f>
        <v>16000</v>
      </c>
    </row>
    <row r="45" spans="1:19" x14ac:dyDescent="0.2">
      <c r="A45" s="1818">
        <v>18</v>
      </c>
      <c r="B45" s="1818">
        <v>4.1500000000000004</v>
      </c>
      <c r="C45" s="1819">
        <v>4.3</v>
      </c>
      <c r="D45" s="1820">
        <v>16000</v>
      </c>
      <c r="E45" s="1821">
        <f t="shared" si="0"/>
        <v>15580.8</v>
      </c>
      <c r="F45" s="1822">
        <v>50</v>
      </c>
      <c r="G45" s="1823">
        <v>12.15</v>
      </c>
      <c r="H45" s="1819">
        <v>12.3</v>
      </c>
      <c r="I45" s="1820">
        <v>16000</v>
      </c>
      <c r="J45" s="1821">
        <f t="shared" si="1"/>
        <v>15580.8</v>
      </c>
      <c r="K45" s="1822">
        <v>82</v>
      </c>
      <c r="L45" s="1819">
        <v>20.149999999999999</v>
      </c>
      <c r="M45" s="1823">
        <v>20.3</v>
      </c>
      <c r="N45" s="1820">
        <v>16000</v>
      </c>
      <c r="O45" s="1821">
        <f t="shared" si="2"/>
        <v>15580.8</v>
      </c>
      <c r="P45" s="1824"/>
      <c r="Q45" s="10696">
        <v>17</v>
      </c>
      <c r="R45" s="10696">
        <v>17.149999999999999</v>
      </c>
      <c r="S45" s="12">
        <f>AVERAGE(N32:N35)</f>
        <v>16000</v>
      </c>
    </row>
    <row r="46" spans="1:19" x14ac:dyDescent="0.2">
      <c r="A46" s="1825">
        <v>19</v>
      </c>
      <c r="B46" s="1826">
        <v>4.3</v>
      </c>
      <c r="C46" s="1827">
        <v>4.45</v>
      </c>
      <c r="D46" s="1828">
        <v>16000</v>
      </c>
      <c r="E46" s="1829">
        <f t="shared" si="0"/>
        <v>15580.8</v>
      </c>
      <c r="F46" s="1830">
        <v>51</v>
      </c>
      <c r="G46" s="1831">
        <v>12.3</v>
      </c>
      <c r="H46" s="1832">
        <v>12.45</v>
      </c>
      <c r="I46" s="1828">
        <v>16000</v>
      </c>
      <c r="J46" s="1829">
        <f t="shared" si="1"/>
        <v>15580.8</v>
      </c>
      <c r="K46" s="1830">
        <v>83</v>
      </c>
      <c r="L46" s="1832">
        <v>20.3</v>
      </c>
      <c r="M46" s="1831">
        <v>20.45</v>
      </c>
      <c r="N46" s="1828">
        <v>16000</v>
      </c>
      <c r="O46" s="1829">
        <f t="shared" si="2"/>
        <v>15580.8</v>
      </c>
      <c r="P46" s="1833"/>
      <c r="Q46" s="10693">
        <v>18</v>
      </c>
      <c r="R46" s="10696">
        <v>18.149999999999999</v>
      </c>
      <c r="S46" s="12">
        <f>AVERAGE(N36:N39)</f>
        <v>16000</v>
      </c>
    </row>
    <row r="47" spans="1:19" x14ac:dyDescent="0.2">
      <c r="A47" s="1834">
        <v>20</v>
      </c>
      <c r="B47" s="1834">
        <v>4.45</v>
      </c>
      <c r="C47" s="1835">
        <v>5</v>
      </c>
      <c r="D47" s="1836">
        <v>16000</v>
      </c>
      <c r="E47" s="1837">
        <f t="shared" si="0"/>
        <v>15580.8</v>
      </c>
      <c r="F47" s="1838">
        <v>52</v>
      </c>
      <c r="G47" s="1839">
        <v>12.45</v>
      </c>
      <c r="H47" s="1835">
        <v>13</v>
      </c>
      <c r="I47" s="1836">
        <v>16000</v>
      </c>
      <c r="J47" s="1837">
        <f t="shared" si="1"/>
        <v>15580.8</v>
      </c>
      <c r="K47" s="1838">
        <v>84</v>
      </c>
      <c r="L47" s="1835">
        <v>20.45</v>
      </c>
      <c r="M47" s="1839">
        <v>21</v>
      </c>
      <c r="N47" s="1836">
        <v>16000</v>
      </c>
      <c r="O47" s="1837">
        <f t="shared" si="2"/>
        <v>15580.8</v>
      </c>
      <c r="P47" s="1840"/>
      <c r="Q47" s="10693">
        <v>19</v>
      </c>
      <c r="R47" s="10696">
        <v>19.149999999999999</v>
      </c>
      <c r="S47" s="12">
        <f>AVERAGE(N40:N43)</f>
        <v>16000</v>
      </c>
    </row>
    <row r="48" spans="1:19" x14ac:dyDescent="0.2">
      <c r="A48" s="1841">
        <v>21</v>
      </c>
      <c r="B48" s="1842">
        <v>5</v>
      </c>
      <c r="C48" s="1843">
        <v>5.15</v>
      </c>
      <c r="D48" s="1844">
        <v>16000</v>
      </c>
      <c r="E48" s="1845">
        <f t="shared" si="0"/>
        <v>15580.8</v>
      </c>
      <c r="F48" s="1846">
        <v>53</v>
      </c>
      <c r="G48" s="1842">
        <v>13</v>
      </c>
      <c r="H48" s="1847">
        <v>13.15</v>
      </c>
      <c r="I48" s="1844">
        <v>16000</v>
      </c>
      <c r="J48" s="1845">
        <f t="shared" si="1"/>
        <v>15580.8</v>
      </c>
      <c r="K48" s="1846">
        <v>85</v>
      </c>
      <c r="L48" s="1847">
        <v>21</v>
      </c>
      <c r="M48" s="1842">
        <v>21.15</v>
      </c>
      <c r="N48" s="1844">
        <v>16000</v>
      </c>
      <c r="O48" s="1845">
        <f t="shared" si="2"/>
        <v>15580.8</v>
      </c>
      <c r="P48" s="1848"/>
      <c r="Q48" s="10693">
        <v>20</v>
      </c>
      <c r="R48" s="10696">
        <v>20.149999999999999</v>
      </c>
      <c r="S48" s="12">
        <f>AVERAGE(N44:N47)</f>
        <v>16000</v>
      </c>
    </row>
    <row r="49" spans="1:19" x14ac:dyDescent="0.2">
      <c r="A49" s="1849">
        <v>22</v>
      </c>
      <c r="B49" s="1850">
        <v>5.15</v>
      </c>
      <c r="C49" s="1851">
        <v>5.3</v>
      </c>
      <c r="D49" s="1852">
        <v>16000</v>
      </c>
      <c r="E49" s="1853">
        <f t="shared" si="0"/>
        <v>15580.8</v>
      </c>
      <c r="F49" s="1854">
        <v>54</v>
      </c>
      <c r="G49" s="1855">
        <v>13.15</v>
      </c>
      <c r="H49" s="1851">
        <v>13.3</v>
      </c>
      <c r="I49" s="1852">
        <v>16000</v>
      </c>
      <c r="J49" s="1853">
        <f t="shared" si="1"/>
        <v>15580.8</v>
      </c>
      <c r="K49" s="1854">
        <v>86</v>
      </c>
      <c r="L49" s="1851">
        <v>21.15</v>
      </c>
      <c r="M49" s="1855">
        <v>21.3</v>
      </c>
      <c r="N49" s="1852">
        <v>16000</v>
      </c>
      <c r="O49" s="1853">
        <f t="shared" si="2"/>
        <v>15580.8</v>
      </c>
      <c r="P49" s="1856"/>
      <c r="Q49" s="10693">
        <v>21</v>
      </c>
      <c r="R49" s="10696">
        <v>21.15</v>
      </c>
      <c r="S49" s="12">
        <f>AVERAGE(N48:N51)</f>
        <v>16000</v>
      </c>
    </row>
    <row r="50" spans="1:19" x14ac:dyDescent="0.2">
      <c r="A50" s="1857">
        <v>23</v>
      </c>
      <c r="B50" s="1858">
        <v>5.3</v>
      </c>
      <c r="C50" s="1859">
        <v>5.45</v>
      </c>
      <c r="D50" s="1860">
        <v>16000</v>
      </c>
      <c r="E50" s="1861">
        <f t="shared" si="0"/>
        <v>15580.8</v>
      </c>
      <c r="F50" s="1862">
        <v>55</v>
      </c>
      <c r="G50" s="1858">
        <v>13.3</v>
      </c>
      <c r="H50" s="1863">
        <v>13.45</v>
      </c>
      <c r="I50" s="1860">
        <v>16000</v>
      </c>
      <c r="J50" s="1861">
        <f t="shared" si="1"/>
        <v>15580.8</v>
      </c>
      <c r="K50" s="1862">
        <v>87</v>
      </c>
      <c r="L50" s="1863">
        <v>21.3</v>
      </c>
      <c r="M50" s="1858">
        <v>21.45</v>
      </c>
      <c r="N50" s="1860">
        <v>16000</v>
      </c>
      <c r="O50" s="1861">
        <f t="shared" si="2"/>
        <v>15580.8</v>
      </c>
      <c r="P50" s="1864"/>
      <c r="Q50" s="10693">
        <v>22</v>
      </c>
      <c r="R50" s="10696">
        <v>22.15</v>
      </c>
      <c r="S50" s="12">
        <f>AVERAGE(N52:N55)</f>
        <v>16000</v>
      </c>
    </row>
    <row r="51" spans="1:19" x14ac:dyDescent="0.2">
      <c r="A51" s="1865">
        <v>24</v>
      </c>
      <c r="B51" s="1866">
        <v>5.45</v>
      </c>
      <c r="C51" s="1867">
        <v>6</v>
      </c>
      <c r="D51" s="1868">
        <v>16000</v>
      </c>
      <c r="E51" s="1869">
        <f t="shared" si="0"/>
        <v>15580.8</v>
      </c>
      <c r="F51" s="1870">
        <v>56</v>
      </c>
      <c r="G51" s="1871">
        <v>13.45</v>
      </c>
      <c r="H51" s="1867">
        <v>14</v>
      </c>
      <c r="I51" s="1868">
        <v>16000</v>
      </c>
      <c r="J51" s="1869">
        <f t="shared" si="1"/>
        <v>15580.8</v>
      </c>
      <c r="K51" s="1870">
        <v>88</v>
      </c>
      <c r="L51" s="1867">
        <v>21.45</v>
      </c>
      <c r="M51" s="1871">
        <v>22</v>
      </c>
      <c r="N51" s="1868">
        <v>16000</v>
      </c>
      <c r="O51" s="1869">
        <f t="shared" si="2"/>
        <v>15580.8</v>
      </c>
      <c r="P51" s="1872"/>
      <c r="Q51" s="10693">
        <v>23</v>
      </c>
      <c r="R51" s="10696">
        <v>23.15</v>
      </c>
      <c r="S51" s="12">
        <f>AVERAGE(N56:N59)</f>
        <v>16000</v>
      </c>
    </row>
    <row r="52" spans="1:19" x14ac:dyDescent="0.2">
      <c r="A52" s="1873">
        <v>25</v>
      </c>
      <c r="B52" s="1874">
        <v>6</v>
      </c>
      <c r="C52" s="1875">
        <v>6.15</v>
      </c>
      <c r="D52" s="1876">
        <v>16000</v>
      </c>
      <c r="E52" s="1877">
        <f t="shared" si="0"/>
        <v>15580.8</v>
      </c>
      <c r="F52" s="1878">
        <v>57</v>
      </c>
      <c r="G52" s="1874">
        <v>14</v>
      </c>
      <c r="H52" s="1879">
        <v>14.15</v>
      </c>
      <c r="I52" s="1876">
        <v>16000</v>
      </c>
      <c r="J52" s="1877">
        <f t="shared" si="1"/>
        <v>15580.8</v>
      </c>
      <c r="K52" s="1878">
        <v>89</v>
      </c>
      <c r="L52" s="1879">
        <v>22</v>
      </c>
      <c r="M52" s="1874">
        <v>22.15</v>
      </c>
      <c r="N52" s="1876">
        <v>16000</v>
      </c>
      <c r="O52" s="1877">
        <f t="shared" si="2"/>
        <v>15580.8</v>
      </c>
      <c r="P52" s="1880"/>
      <c r="Q52" t="s">
        <v>168</v>
      </c>
      <c r="S52" s="12">
        <f>AVERAGE(S28:S51)</f>
        <v>16000</v>
      </c>
    </row>
    <row r="53" spans="1:19" x14ac:dyDescent="0.2">
      <c r="A53" s="1881">
        <v>26</v>
      </c>
      <c r="B53" s="1882">
        <v>6.15</v>
      </c>
      <c r="C53" s="1883">
        <v>6.3</v>
      </c>
      <c r="D53" s="1884">
        <v>16000</v>
      </c>
      <c r="E53" s="1885">
        <f t="shared" si="0"/>
        <v>15580.8</v>
      </c>
      <c r="F53" s="1886">
        <v>58</v>
      </c>
      <c r="G53" s="1887">
        <v>14.15</v>
      </c>
      <c r="H53" s="1883">
        <v>14.3</v>
      </c>
      <c r="I53" s="1884">
        <v>16000</v>
      </c>
      <c r="J53" s="1885">
        <f t="shared" si="1"/>
        <v>15580.8</v>
      </c>
      <c r="K53" s="1886">
        <v>90</v>
      </c>
      <c r="L53" s="1883">
        <v>22.15</v>
      </c>
      <c r="M53" s="1887">
        <v>22.3</v>
      </c>
      <c r="N53" s="1884">
        <v>16000</v>
      </c>
      <c r="O53" s="1885">
        <f t="shared" si="2"/>
        <v>15580.8</v>
      </c>
      <c r="P53" s="1888"/>
    </row>
    <row r="54" spans="1:19" x14ac:dyDescent="0.2">
      <c r="A54" s="1889">
        <v>27</v>
      </c>
      <c r="B54" s="1890">
        <v>6.3</v>
      </c>
      <c r="C54" s="1891">
        <v>6.45</v>
      </c>
      <c r="D54" s="1892">
        <v>16000</v>
      </c>
      <c r="E54" s="1893">
        <f t="shared" si="0"/>
        <v>15580.8</v>
      </c>
      <c r="F54" s="1894">
        <v>59</v>
      </c>
      <c r="G54" s="1890">
        <v>14.3</v>
      </c>
      <c r="H54" s="1895">
        <v>14.45</v>
      </c>
      <c r="I54" s="1892">
        <v>16000</v>
      </c>
      <c r="J54" s="1893">
        <f t="shared" si="1"/>
        <v>15580.8</v>
      </c>
      <c r="K54" s="1894">
        <v>91</v>
      </c>
      <c r="L54" s="1895">
        <v>22.3</v>
      </c>
      <c r="M54" s="1890">
        <v>22.45</v>
      </c>
      <c r="N54" s="1892">
        <v>16000</v>
      </c>
      <c r="O54" s="1893">
        <f t="shared" si="2"/>
        <v>15580.8</v>
      </c>
      <c r="P54" s="1896"/>
    </row>
    <row r="55" spans="1:19" x14ac:dyDescent="0.2">
      <c r="A55" s="1897">
        <v>28</v>
      </c>
      <c r="B55" s="1898">
        <v>6.45</v>
      </c>
      <c r="C55" s="1899">
        <v>7</v>
      </c>
      <c r="D55" s="1900">
        <v>16000</v>
      </c>
      <c r="E55" s="1901">
        <f t="shared" si="0"/>
        <v>15580.8</v>
      </c>
      <c r="F55" s="1902">
        <v>60</v>
      </c>
      <c r="G55" s="1903">
        <v>14.45</v>
      </c>
      <c r="H55" s="1903">
        <v>15</v>
      </c>
      <c r="I55" s="1900">
        <v>16000</v>
      </c>
      <c r="J55" s="1901">
        <f t="shared" si="1"/>
        <v>15580.8</v>
      </c>
      <c r="K55" s="1902">
        <v>92</v>
      </c>
      <c r="L55" s="1899">
        <v>22.45</v>
      </c>
      <c r="M55" s="1903">
        <v>23</v>
      </c>
      <c r="N55" s="1900">
        <v>16000</v>
      </c>
      <c r="O55" s="1901">
        <f t="shared" si="2"/>
        <v>15580.8</v>
      </c>
      <c r="P55" s="1904"/>
    </row>
    <row r="56" spans="1:19" x14ac:dyDescent="0.2">
      <c r="A56" s="1905">
        <v>29</v>
      </c>
      <c r="B56" s="1906">
        <v>7</v>
      </c>
      <c r="C56" s="1907">
        <v>7.15</v>
      </c>
      <c r="D56" s="1908">
        <v>16000</v>
      </c>
      <c r="E56" s="1909">
        <f t="shared" si="0"/>
        <v>15580.8</v>
      </c>
      <c r="F56" s="1910">
        <v>61</v>
      </c>
      <c r="G56" s="1906">
        <v>15</v>
      </c>
      <c r="H56" s="1906">
        <v>15.15</v>
      </c>
      <c r="I56" s="1908">
        <v>16000</v>
      </c>
      <c r="J56" s="1909">
        <f t="shared" si="1"/>
        <v>15580.8</v>
      </c>
      <c r="K56" s="1910">
        <v>93</v>
      </c>
      <c r="L56" s="1911">
        <v>23</v>
      </c>
      <c r="M56" s="1906">
        <v>23.15</v>
      </c>
      <c r="N56" s="1908">
        <v>16000</v>
      </c>
      <c r="O56" s="1909">
        <f t="shared" si="2"/>
        <v>15580.8</v>
      </c>
      <c r="P56" s="1912"/>
    </row>
    <row r="57" spans="1:19" x14ac:dyDescent="0.2">
      <c r="A57" s="1913">
        <v>30</v>
      </c>
      <c r="B57" s="1914">
        <v>7.15</v>
      </c>
      <c r="C57" s="1915">
        <v>7.3</v>
      </c>
      <c r="D57" s="1916">
        <v>16000</v>
      </c>
      <c r="E57" s="1917">
        <f t="shared" si="0"/>
        <v>15580.8</v>
      </c>
      <c r="F57" s="1918">
        <v>62</v>
      </c>
      <c r="G57" s="1919">
        <v>15.15</v>
      </c>
      <c r="H57" s="1919">
        <v>15.3</v>
      </c>
      <c r="I57" s="1916">
        <v>16000</v>
      </c>
      <c r="J57" s="1917">
        <f t="shared" si="1"/>
        <v>15580.8</v>
      </c>
      <c r="K57" s="1918">
        <v>94</v>
      </c>
      <c r="L57" s="1919">
        <v>23.15</v>
      </c>
      <c r="M57" s="1919">
        <v>23.3</v>
      </c>
      <c r="N57" s="1916">
        <v>16000</v>
      </c>
      <c r="O57" s="1917">
        <f t="shared" si="2"/>
        <v>15580.8</v>
      </c>
      <c r="P57" s="1920"/>
    </row>
    <row r="58" spans="1:19" x14ac:dyDescent="0.2">
      <c r="A58" s="1921">
        <v>31</v>
      </c>
      <c r="B58" s="1922">
        <v>7.3</v>
      </c>
      <c r="C58" s="1923">
        <v>7.45</v>
      </c>
      <c r="D58" s="1924">
        <v>16000</v>
      </c>
      <c r="E58" s="1925">
        <f t="shared" si="0"/>
        <v>15580.8</v>
      </c>
      <c r="F58" s="1926">
        <v>63</v>
      </c>
      <c r="G58" s="1922">
        <v>15.3</v>
      </c>
      <c r="H58" s="1922">
        <v>15.45</v>
      </c>
      <c r="I58" s="1924">
        <v>16000</v>
      </c>
      <c r="J58" s="1925">
        <f t="shared" si="1"/>
        <v>15580.8</v>
      </c>
      <c r="K58" s="1926">
        <v>95</v>
      </c>
      <c r="L58" s="1922">
        <v>23.3</v>
      </c>
      <c r="M58" s="1922">
        <v>23.45</v>
      </c>
      <c r="N58" s="1924">
        <v>16000</v>
      </c>
      <c r="O58" s="1925">
        <f t="shared" si="2"/>
        <v>15580.8</v>
      </c>
      <c r="P58" s="1927"/>
    </row>
    <row r="59" spans="1:19" x14ac:dyDescent="0.2">
      <c r="A59" s="1928">
        <v>32</v>
      </c>
      <c r="B59" s="1929">
        <v>7.45</v>
      </c>
      <c r="C59" s="1930">
        <v>8</v>
      </c>
      <c r="D59" s="1931">
        <v>16000</v>
      </c>
      <c r="E59" s="1932">
        <f t="shared" si="0"/>
        <v>15580.8</v>
      </c>
      <c r="F59" s="1933">
        <v>64</v>
      </c>
      <c r="G59" s="1934">
        <v>15.45</v>
      </c>
      <c r="H59" s="1934">
        <v>16</v>
      </c>
      <c r="I59" s="1931">
        <v>16000</v>
      </c>
      <c r="J59" s="1932">
        <f t="shared" si="1"/>
        <v>15580.8</v>
      </c>
      <c r="K59" s="1933">
        <v>96</v>
      </c>
      <c r="L59" s="1934">
        <v>23.45</v>
      </c>
      <c r="M59" s="1934">
        <v>24</v>
      </c>
      <c r="N59" s="1931">
        <v>16000</v>
      </c>
      <c r="O59" s="1932">
        <f t="shared" si="2"/>
        <v>15580.8</v>
      </c>
      <c r="P59" s="1935"/>
    </row>
    <row r="60" spans="1:19" x14ac:dyDescent="0.2">
      <c r="A60" s="1936" t="s">
        <v>27</v>
      </c>
      <c r="B60" s="1937"/>
      <c r="C60" s="1937"/>
      <c r="D60" s="1938">
        <f>SUM(D28:D59)</f>
        <v>512000</v>
      </c>
      <c r="E60" s="1939">
        <f>SUM(E28:E59)</f>
        <v>498585.59999999974</v>
      </c>
      <c r="F60" s="1937"/>
      <c r="G60" s="1937"/>
      <c r="H60" s="1937"/>
      <c r="I60" s="1938">
        <f>SUM(I28:I59)</f>
        <v>512000</v>
      </c>
      <c r="J60" s="1939">
        <f>SUM(J28:J59)</f>
        <v>498585.59999999974</v>
      </c>
      <c r="K60" s="1937"/>
      <c r="L60" s="1937"/>
      <c r="M60" s="1937"/>
      <c r="N60" s="1937">
        <f>SUM(N28:N59)</f>
        <v>512000</v>
      </c>
      <c r="O60" s="1939">
        <f>SUM(O28:O59)</f>
        <v>498585.59999999974</v>
      </c>
      <c r="P60" s="1940"/>
    </row>
    <row r="64" spans="1:19" x14ac:dyDescent="0.2">
      <c r="A64" t="s">
        <v>39</v>
      </c>
      <c r="B64">
        <f>SUM(D60,I60,N60)/(4000*1000)</f>
        <v>0.38400000000000001</v>
      </c>
      <c r="C64">
        <f>ROUNDDOWN(SUM(E60,J60,O60)/(4000*1000),4)</f>
        <v>0.37390000000000001</v>
      </c>
    </row>
    <row r="66" spans="1:16" x14ac:dyDescent="0.2">
      <c r="A66" s="1941"/>
      <c r="B66" s="1942"/>
      <c r="C66" s="1942"/>
      <c r="D66" s="1943"/>
      <c r="E66" s="1942"/>
      <c r="F66" s="1942"/>
      <c r="G66" s="1942"/>
      <c r="H66" s="1942"/>
      <c r="I66" s="1943"/>
      <c r="J66" s="1944"/>
      <c r="K66" s="1942"/>
      <c r="L66" s="1942"/>
      <c r="M66" s="1942"/>
      <c r="N66" s="1942"/>
      <c r="O66" s="1942"/>
      <c r="P66" s="1945"/>
    </row>
    <row r="67" spans="1:16" x14ac:dyDescent="0.2">
      <c r="A67" s="1946" t="s">
        <v>28</v>
      </c>
      <c r="B67" s="1947"/>
      <c r="C67" s="1947"/>
      <c r="D67" s="1948"/>
      <c r="E67" s="1949"/>
      <c r="F67" s="1947"/>
      <c r="G67" s="1947"/>
      <c r="H67" s="1949"/>
      <c r="I67" s="1948"/>
      <c r="J67" s="1950"/>
      <c r="K67" s="1947"/>
      <c r="L67" s="1947"/>
      <c r="M67" s="1947"/>
      <c r="N67" s="1947"/>
      <c r="O67" s="1947"/>
      <c r="P67" s="1951"/>
    </row>
    <row r="68" spans="1:16" x14ac:dyDescent="0.2">
      <c r="A68" s="1952"/>
      <c r="B68" s="1953"/>
      <c r="C68" s="1953"/>
      <c r="D68" s="1953"/>
      <c r="E68" s="1953"/>
      <c r="F68" s="1953"/>
      <c r="G68" s="1953"/>
      <c r="H68" s="1953"/>
      <c r="I68" s="1953"/>
      <c r="J68" s="1953"/>
      <c r="K68" s="1953"/>
      <c r="L68" s="1954"/>
      <c r="M68" s="1954"/>
      <c r="N68" s="1954"/>
      <c r="O68" s="1954"/>
      <c r="P68" s="1955"/>
    </row>
    <row r="69" spans="1:16" x14ac:dyDescent="0.2">
      <c r="A69" s="1956"/>
      <c r="B69" s="1957"/>
      <c r="C69" s="1957"/>
      <c r="D69" s="1958"/>
      <c r="E69" s="1959"/>
      <c r="F69" s="1957"/>
      <c r="G69" s="1957"/>
      <c r="H69" s="1959"/>
      <c r="I69" s="1958"/>
      <c r="J69" s="1960"/>
      <c r="K69" s="1957"/>
      <c r="L69" s="1957"/>
      <c r="M69" s="1957"/>
      <c r="N69" s="1957"/>
      <c r="O69" s="1957"/>
      <c r="P69" s="1961"/>
    </row>
    <row r="70" spans="1:16" x14ac:dyDescent="0.2">
      <c r="A70" s="1962"/>
      <c r="B70" s="1963"/>
      <c r="C70" s="1963"/>
      <c r="D70" s="1964"/>
      <c r="E70" s="1965"/>
      <c r="F70" s="1963"/>
      <c r="G70" s="1963"/>
      <c r="H70" s="1965"/>
      <c r="I70" s="1964"/>
      <c r="J70" s="1963"/>
      <c r="K70" s="1963"/>
      <c r="L70" s="1963"/>
      <c r="M70" s="1963"/>
      <c r="N70" s="1963"/>
      <c r="O70" s="1963"/>
      <c r="P70" s="1966"/>
    </row>
    <row r="71" spans="1:16" x14ac:dyDescent="0.2">
      <c r="A71" s="1967"/>
      <c r="B71" s="1968"/>
      <c r="C71" s="1968"/>
      <c r="D71" s="1969"/>
      <c r="E71" s="1970"/>
      <c r="F71" s="1968"/>
      <c r="G71" s="1968"/>
      <c r="H71" s="1970"/>
      <c r="I71" s="1969"/>
      <c r="J71" s="1968"/>
      <c r="K71" s="1968"/>
      <c r="L71" s="1968"/>
      <c r="M71" s="1968"/>
      <c r="N71" s="1968"/>
      <c r="O71" s="1968"/>
      <c r="P71" s="1971"/>
    </row>
    <row r="72" spans="1:16" x14ac:dyDescent="0.2">
      <c r="A72" s="1972"/>
      <c r="B72" s="1973"/>
      <c r="C72" s="1973"/>
      <c r="D72" s="1974"/>
      <c r="E72" s="1975"/>
      <c r="F72" s="1973"/>
      <c r="G72" s="1973"/>
      <c r="H72" s="1975"/>
      <c r="I72" s="1974"/>
      <c r="J72" s="1973"/>
      <c r="K72" s="1973"/>
      <c r="L72" s="1973"/>
      <c r="M72" s="1973" t="s">
        <v>29</v>
      </c>
      <c r="N72" s="1973"/>
      <c r="O72" s="1973"/>
      <c r="P72" s="1976"/>
    </row>
    <row r="73" spans="1:16" x14ac:dyDescent="0.2">
      <c r="A73" s="1977"/>
      <c r="B73" s="1978"/>
      <c r="C73" s="1978"/>
      <c r="D73" s="1979"/>
      <c r="E73" s="1980"/>
      <c r="F73" s="1978"/>
      <c r="G73" s="1978"/>
      <c r="H73" s="1980"/>
      <c r="I73" s="1979"/>
      <c r="J73" s="1978"/>
      <c r="K73" s="1978"/>
      <c r="L73" s="1978"/>
      <c r="M73" s="1978" t="s">
        <v>30</v>
      </c>
      <c r="N73" s="1978"/>
      <c r="O73" s="1978"/>
      <c r="P73" s="1981"/>
    </row>
    <row r="74" spans="1:16" ht="15.75" x14ac:dyDescent="0.25">
      <c r="E74" s="1982"/>
      <c r="H74" s="1982"/>
    </row>
    <row r="75" spans="1:16" ht="15.75" x14ac:dyDescent="0.25">
      <c r="C75" s="1983"/>
      <c r="E75" s="1984"/>
      <c r="H75" s="1984"/>
    </row>
    <row r="76" spans="1:16" ht="15.75" x14ac:dyDescent="0.25">
      <c r="E76" s="1985"/>
      <c r="H76" s="1985"/>
    </row>
    <row r="77" spans="1:16" ht="15.75" x14ac:dyDescent="0.25">
      <c r="E77" s="1986"/>
      <c r="H77" s="1986"/>
    </row>
    <row r="78" spans="1:16" ht="15.75" x14ac:dyDescent="0.25">
      <c r="E78" s="1987"/>
      <c r="H78" s="1987"/>
    </row>
    <row r="79" spans="1:16" ht="15.75" x14ac:dyDescent="0.25">
      <c r="E79" s="1988"/>
      <c r="H79" s="1988"/>
    </row>
    <row r="80" spans="1:16" ht="15.75" x14ac:dyDescent="0.25">
      <c r="E80" s="1989"/>
      <c r="H80" s="1989"/>
    </row>
    <row r="81" spans="5:13" ht="15.75" x14ac:dyDescent="0.25">
      <c r="E81" s="1990"/>
      <c r="H81" s="1990"/>
    </row>
    <row r="82" spans="5:13" ht="15.75" x14ac:dyDescent="0.25">
      <c r="E82" s="1991"/>
      <c r="H82" s="1991"/>
    </row>
    <row r="83" spans="5:13" ht="15.75" x14ac:dyDescent="0.25">
      <c r="E83" s="1992"/>
      <c r="H83" s="1992"/>
    </row>
    <row r="84" spans="5:13" ht="15.75" x14ac:dyDescent="0.25">
      <c r="E84" s="1993"/>
      <c r="H84" s="1993"/>
    </row>
    <row r="85" spans="5:13" ht="15.75" x14ac:dyDescent="0.25">
      <c r="E85" s="1994"/>
      <c r="H85" s="1994"/>
    </row>
    <row r="86" spans="5:13" ht="15.75" x14ac:dyDescent="0.25">
      <c r="E86" s="1995"/>
      <c r="H86" s="1995"/>
    </row>
    <row r="87" spans="5:13" ht="15.75" x14ac:dyDescent="0.25">
      <c r="E87" s="1996"/>
      <c r="H87" s="1996"/>
    </row>
    <row r="88" spans="5:13" ht="15.75" x14ac:dyDescent="0.25">
      <c r="E88" s="1997"/>
      <c r="H88" s="1997"/>
    </row>
    <row r="89" spans="5:13" ht="15.75" x14ac:dyDescent="0.25">
      <c r="E89" s="1998"/>
      <c r="H89" s="1998"/>
    </row>
    <row r="90" spans="5:13" ht="15.75" x14ac:dyDescent="0.25">
      <c r="E90" s="1999"/>
      <c r="H90" s="1999"/>
    </row>
    <row r="91" spans="5:13" ht="15.75" x14ac:dyDescent="0.25">
      <c r="E91" s="2000"/>
      <c r="H91" s="2000"/>
    </row>
    <row r="92" spans="5:13" ht="15.75" x14ac:dyDescent="0.25">
      <c r="E92" s="2001"/>
      <c r="H92" s="2001"/>
    </row>
    <row r="93" spans="5:13" ht="15.75" x14ac:dyDescent="0.25">
      <c r="E93" s="2002"/>
      <c r="H93" s="2002"/>
    </row>
    <row r="94" spans="5:13" ht="15.75" x14ac:dyDescent="0.25">
      <c r="E94" s="2003"/>
      <c r="H94" s="2003"/>
    </row>
    <row r="95" spans="5:13" ht="15.75" x14ac:dyDescent="0.25">
      <c r="E95" s="2004"/>
      <c r="H95" s="2004"/>
    </row>
    <row r="96" spans="5:13" ht="15.75" x14ac:dyDescent="0.25">
      <c r="E96" s="2005"/>
      <c r="H96" s="2005"/>
      <c r="M96" s="2006" t="s">
        <v>8</v>
      </c>
    </row>
    <row r="97" spans="5:14" ht="15.75" x14ac:dyDescent="0.25">
      <c r="E97" s="2007"/>
      <c r="H97" s="2007"/>
    </row>
    <row r="98" spans="5:14" ht="15.75" x14ac:dyDescent="0.25">
      <c r="E98" s="2008"/>
      <c r="H98" s="2008"/>
    </row>
    <row r="99" spans="5:14" ht="15.75" x14ac:dyDescent="0.25">
      <c r="E99" s="2009"/>
      <c r="H99" s="2009"/>
    </row>
    <row r="101" spans="5:14" x14ac:dyDescent="0.2">
      <c r="N101" s="2010"/>
    </row>
    <row r="126" spans="4:4" x14ac:dyDescent="0.2">
      <c r="D126" s="2011"/>
    </row>
  </sheetData>
  <mergeCells count="1">
    <mergeCell ref="Q27:R27"/>
  </mergeCells>
  <pageMargins left="0.75" right="0.75" top="1" bottom="1" header="0.5" footer="0.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cols>
    <col min="1" max="16384" width="9.140625" style="238"/>
  </cols>
  <sheetData>
    <row r="1" spans="1:16" ht="12.75" customHeight="1" x14ac:dyDescent="0.2">
      <c r="A1" s="643"/>
      <c r="B1" s="240"/>
      <c r="C1" s="240"/>
      <c r="D1" s="642"/>
      <c r="E1" s="240"/>
      <c r="F1" s="240"/>
      <c r="G1" s="240"/>
      <c r="H1" s="240"/>
      <c r="I1" s="642"/>
      <c r="J1" s="240"/>
      <c r="K1" s="240"/>
      <c r="L1" s="240"/>
      <c r="M1" s="240"/>
      <c r="N1" s="240"/>
      <c r="O1" s="240"/>
      <c r="P1" s="239"/>
    </row>
    <row r="2" spans="1:16" ht="12.75" customHeight="1" x14ac:dyDescent="0.2">
      <c r="A2" s="10379" t="s">
        <v>0</v>
      </c>
      <c r="B2" s="10380"/>
      <c r="C2" s="10380"/>
      <c r="D2" s="10380"/>
      <c r="E2" s="10380"/>
      <c r="F2" s="10380"/>
      <c r="G2" s="10380"/>
      <c r="H2" s="10380"/>
      <c r="I2" s="10380"/>
      <c r="J2" s="10380"/>
      <c r="K2" s="10380"/>
      <c r="L2" s="10380"/>
      <c r="M2" s="10380"/>
      <c r="N2" s="10380"/>
      <c r="O2" s="10380"/>
      <c r="P2" s="171"/>
    </row>
    <row r="3" spans="1:16" ht="12.75" customHeight="1" x14ac:dyDescent="0.2">
      <c r="A3" s="236"/>
      <c r="B3" s="641"/>
      <c r="C3" s="641"/>
      <c r="D3" s="641"/>
      <c r="E3" s="641"/>
      <c r="F3" s="641"/>
      <c r="G3" s="641"/>
      <c r="H3" s="641"/>
      <c r="I3" s="641"/>
      <c r="J3" s="641"/>
      <c r="K3" s="641"/>
      <c r="L3" s="641"/>
      <c r="M3" s="641"/>
      <c r="N3" s="641"/>
      <c r="O3" s="641"/>
      <c r="P3" s="640"/>
    </row>
    <row r="4" spans="1:16" ht="12.75" customHeight="1" x14ac:dyDescent="0.2">
      <c r="A4" s="235" t="s">
        <v>158</v>
      </c>
      <c r="B4" s="639"/>
      <c r="C4" s="639"/>
      <c r="D4" s="639"/>
      <c r="E4" s="639"/>
      <c r="F4" s="639"/>
      <c r="G4" s="639"/>
      <c r="H4" s="639"/>
      <c r="I4" s="639"/>
      <c r="J4" s="638"/>
      <c r="K4" s="637"/>
      <c r="L4" s="637"/>
      <c r="M4" s="637"/>
      <c r="N4" s="637"/>
      <c r="O4" s="637"/>
      <c r="P4" s="640"/>
    </row>
    <row r="5" spans="1:16" ht="12.75" customHeight="1" x14ac:dyDescent="0.2">
      <c r="A5" s="234"/>
      <c r="B5" s="637"/>
      <c r="C5" s="637"/>
      <c r="D5" s="636"/>
      <c r="E5" s="637"/>
      <c r="F5" s="637"/>
      <c r="G5" s="637"/>
      <c r="H5" s="637"/>
      <c r="I5" s="636"/>
      <c r="J5" s="637"/>
      <c r="K5" s="637"/>
      <c r="L5" s="637"/>
      <c r="M5" s="637"/>
      <c r="N5" s="637"/>
      <c r="O5" s="637"/>
      <c r="P5" s="640"/>
    </row>
    <row r="6" spans="1:16" ht="12.75" customHeight="1" x14ac:dyDescent="0.2">
      <c r="A6" s="234" t="s">
        <v>2</v>
      </c>
      <c r="B6" s="637"/>
      <c r="C6" s="637"/>
      <c r="D6" s="636"/>
      <c r="E6" s="637"/>
      <c r="F6" s="637"/>
      <c r="G6" s="637"/>
      <c r="H6" s="637"/>
      <c r="I6" s="636"/>
      <c r="J6" s="637"/>
      <c r="K6" s="637"/>
      <c r="L6" s="637"/>
      <c r="M6" s="637"/>
      <c r="N6" s="637"/>
      <c r="O6" s="637"/>
      <c r="P6" s="640"/>
    </row>
    <row r="7" spans="1:16" ht="12.75" customHeight="1" x14ac:dyDescent="0.2">
      <c r="A7" s="234" t="s">
        <v>3</v>
      </c>
      <c r="B7" s="637"/>
      <c r="C7" s="637"/>
      <c r="D7" s="636"/>
      <c r="E7" s="637"/>
      <c r="F7" s="637"/>
      <c r="G7" s="637"/>
      <c r="H7" s="637"/>
      <c r="I7" s="636"/>
      <c r="J7" s="637"/>
      <c r="K7" s="637"/>
      <c r="L7" s="637"/>
      <c r="M7" s="637"/>
      <c r="N7" s="637"/>
      <c r="O7" s="637"/>
      <c r="P7" s="640"/>
    </row>
    <row r="8" spans="1:16" ht="12.75" customHeight="1" x14ac:dyDescent="0.2">
      <c r="A8" s="234" t="s">
        <v>4</v>
      </c>
      <c r="B8" s="637"/>
      <c r="C8" s="637"/>
      <c r="D8" s="636"/>
      <c r="E8" s="637"/>
      <c r="F8" s="637"/>
      <c r="G8" s="637"/>
      <c r="H8" s="637"/>
      <c r="I8" s="636"/>
      <c r="J8" s="637"/>
      <c r="K8" s="637"/>
      <c r="L8" s="637"/>
      <c r="M8" s="637"/>
      <c r="N8" s="637"/>
      <c r="O8" s="637"/>
      <c r="P8" s="640"/>
    </row>
    <row r="9" spans="1:16" ht="12.75" customHeight="1" x14ac:dyDescent="0.2">
      <c r="A9" s="10381" t="s">
        <v>5</v>
      </c>
      <c r="B9" s="10382"/>
      <c r="C9" s="10382"/>
      <c r="D9" s="10383"/>
      <c r="E9" s="10382"/>
      <c r="F9" s="10382"/>
      <c r="G9" s="10382"/>
      <c r="H9" s="10382"/>
      <c r="I9" s="10383"/>
      <c r="J9" s="10382"/>
      <c r="K9" s="10382"/>
      <c r="L9" s="10382"/>
      <c r="M9" s="10382"/>
      <c r="N9" s="10382"/>
      <c r="O9" s="10382"/>
      <c r="P9" s="10384"/>
    </row>
    <row r="10" spans="1:16" ht="12.75" customHeight="1" x14ac:dyDescent="0.2">
      <c r="A10" s="234" t="s">
        <v>6</v>
      </c>
      <c r="B10" s="637"/>
      <c r="C10" s="637"/>
      <c r="D10" s="636"/>
      <c r="E10" s="637"/>
      <c r="F10" s="637"/>
      <c r="G10" s="637"/>
      <c r="H10" s="637"/>
      <c r="I10" s="636"/>
      <c r="J10" s="637"/>
      <c r="K10" s="637"/>
      <c r="L10" s="637"/>
      <c r="M10" s="637"/>
      <c r="N10" s="637"/>
      <c r="O10" s="637"/>
      <c r="P10" s="640"/>
    </row>
    <row r="11" spans="1:16" ht="12.75" customHeight="1" x14ac:dyDescent="0.2">
      <c r="A11" s="234"/>
      <c r="B11" s="637"/>
      <c r="C11" s="637"/>
      <c r="D11" s="636"/>
      <c r="E11" s="637"/>
      <c r="F11" s="637"/>
      <c r="G11" s="633"/>
      <c r="H11" s="637"/>
      <c r="I11" s="636"/>
      <c r="J11" s="637"/>
      <c r="K11" s="637"/>
      <c r="L11" s="637"/>
      <c r="M11" s="637"/>
      <c r="N11" s="637"/>
      <c r="O11" s="637"/>
      <c r="P11" s="640"/>
    </row>
    <row r="12" spans="1:16" ht="12.75" customHeight="1" x14ac:dyDescent="0.2">
      <c r="A12" s="170" t="s">
        <v>159</v>
      </c>
      <c r="B12" s="169"/>
      <c r="C12" s="169"/>
      <c r="D12" s="168"/>
      <c r="E12" s="169" t="s">
        <v>8</v>
      </c>
      <c r="F12" s="169"/>
      <c r="G12" s="169"/>
      <c r="H12" s="169"/>
      <c r="I12" s="168"/>
      <c r="J12" s="169"/>
      <c r="K12" s="169"/>
      <c r="L12" s="169"/>
      <c r="M12" s="169"/>
      <c r="N12" s="167" t="s">
        <v>160</v>
      </c>
      <c r="O12" s="169"/>
      <c r="P12" s="166"/>
    </row>
    <row r="13" spans="1:16" ht="12.75" customHeight="1" x14ac:dyDescent="0.2">
      <c r="A13" s="234"/>
      <c r="B13" s="637"/>
      <c r="C13" s="637"/>
      <c r="D13" s="636"/>
      <c r="E13" s="637"/>
      <c r="F13" s="637"/>
      <c r="G13" s="637"/>
      <c r="H13" s="637"/>
      <c r="I13" s="636"/>
      <c r="J13" s="637"/>
      <c r="K13" s="637"/>
      <c r="L13" s="637"/>
      <c r="M13" s="637"/>
      <c r="N13" s="637"/>
      <c r="O13" s="637"/>
      <c r="P13" s="640"/>
    </row>
    <row r="14" spans="1:16" ht="12.75" customHeight="1" x14ac:dyDescent="0.2">
      <c r="A14" s="165" t="s">
        <v>10</v>
      </c>
      <c r="B14" s="164"/>
      <c r="C14" s="164"/>
      <c r="D14" s="163"/>
      <c r="E14" s="164"/>
      <c r="F14" s="164"/>
      <c r="G14" s="164"/>
      <c r="H14" s="164"/>
      <c r="I14" s="163"/>
      <c r="J14" s="164"/>
      <c r="K14" s="164"/>
      <c r="L14" s="164"/>
      <c r="M14" s="164"/>
      <c r="N14" s="162"/>
      <c r="O14" s="161"/>
      <c r="P14" s="160"/>
    </row>
    <row r="15" spans="1:16" ht="12.75" customHeight="1" x14ac:dyDescent="0.2">
      <c r="A15" s="228"/>
      <c r="B15" s="637"/>
      <c r="C15" s="637"/>
      <c r="D15" s="636"/>
      <c r="E15" s="637"/>
      <c r="F15" s="637"/>
      <c r="G15" s="637"/>
      <c r="H15" s="637"/>
      <c r="I15" s="636"/>
      <c r="J15" s="637"/>
      <c r="K15" s="637"/>
      <c r="L15" s="637"/>
      <c r="M15" s="637"/>
      <c r="N15" s="630" t="s">
        <v>11</v>
      </c>
      <c r="O15" s="227" t="s">
        <v>12</v>
      </c>
      <c r="P15" s="640"/>
    </row>
    <row r="16" spans="1:16" ht="12.75" customHeight="1" x14ac:dyDescent="0.2">
      <c r="A16" s="159" t="s">
        <v>13</v>
      </c>
      <c r="B16" s="158"/>
      <c r="C16" s="158"/>
      <c r="D16" s="157"/>
      <c r="E16" s="158"/>
      <c r="F16" s="158"/>
      <c r="G16" s="158"/>
      <c r="H16" s="158"/>
      <c r="I16" s="157"/>
      <c r="J16" s="158"/>
      <c r="K16" s="158"/>
      <c r="L16" s="158"/>
      <c r="M16" s="158"/>
      <c r="N16" s="156"/>
      <c r="O16" s="155"/>
      <c r="P16" s="155"/>
    </row>
    <row r="17" spans="1:47" ht="12.75" customHeight="1" x14ac:dyDescent="0.2">
      <c r="A17" s="10385" t="s">
        <v>14</v>
      </c>
      <c r="B17" s="10386"/>
      <c r="C17" s="10386"/>
      <c r="D17" s="10387"/>
      <c r="E17" s="10386"/>
      <c r="F17" s="10386"/>
      <c r="G17" s="10386"/>
      <c r="H17" s="10386"/>
      <c r="I17" s="10387"/>
      <c r="J17" s="10386"/>
      <c r="K17" s="10386"/>
      <c r="L17" s="10386"/>
      <c r="M17" s="10386"/>
      <c r="N17" s="10388" t="s">
        <v>15</v>
      </c>
      <c r="O17" s="10389" t="s">
        <v>16</v>
      </c>
      <c r="P17" s="10390"/>
    </row>
    <row r="18" spans="1:47" ht="12.75" customHeight="1" x14ac:dyDescent="0.2">
      <c r="A18" s="154"/>
      <c r="B18" s="153"/>
      <c r="C18" s="153"/>
      <c r="D18" s="152"/>
      <c r="E18" s="153"/>
      <c r="F18" s="153"/>
      <c r="G18" s="153"/>
      <c r="H18" s="153"/>
      <c r="I18" s="152"/>
      <c r="J18" s="153"/>
      <c r="K18" s="153"/>
      <c r="L18" s="153"/>
      <c r="M18" s="153"/>
      <c r="N18" s="151"/>
      <c r="O18" s="150"/>
      <c r="P18" s="149" t="s">
        <v>8</v>
      </c>
    </row>
    <row r="19" spans="1:47" ht="12.75" customHeight="1" x14ac:dyDescent="0.2">
      <c r="A19" s="228"/>
      <c r="B19" s="637"/>
      <c r="C19" s="637"/>
      <c r="D19" s="636"/>
      <c r="E19" s="637"/>
      <c r="F19" s="637"/>
      <c r="G19" s="637"/>
      <c r="H19" s="637"/>
      <c r="I19" s="636"/>
      <c r="J19" s="637"/>
      <c r="K19" s="222"/>
      <c r="L19" s="637" t="s">
        <v>17</v>
      </c>
      <c r="M19" s="637"/>
      <c r="N19" s="624"/>
      <c r="O19" s="221"/>
      <c r="P19" s="640"/>
      <c r="AU19" s="10673"/>
    </row>
    <row r="20" spans="1:47" ht="12.75" customHeight="1" x14ac:dyDescent="0.2">
      <c r="A20" s="148"/>
      <c r="B20" s="147"/>
      <c r="C20" s="147"/>
      <c r="D20" s="146"/>
      <c r="E20" s="147"/>
      <c r="F20" s="147"/>
      <c r="G20" s="147"/>
      <c r="H20" s="147"/>
      <c r="I20" s="146"/>
      <c r="J20" s="147"/>
      <c r="K20" s="147"/>
      <c r="L20" s="147"/>
      <c r="M20" s="147"/>
      <c r="N20" s="145"/>
      <c r="O20" s="144"/>
      <c r="P20" s="143"/>
    </row>
    <row r="21" spans="1:47" ht="12.75" customHeight="1" x14ac:dyDescent="0.2">
      <c r="A21" s="234"/>
      <c r="B21" s="637"/>
      <c r="C21" s="641"/>
      <c r="D21" s="641"/>
      <c r="E21" s="637"/>
      <c r="F21" s="637"/>
      <c r="G21" s="637"/>
      <c r="H21" s="637" t="s">
        <v>8</v>
      </c>
      <c r="I21" s="636"/>
      <c r="J21" s="637"/>
      <c r="K21" s="637"/>
      <c r="L21" s="637"/>
      <c r="M21" s="637"/>
      <c r="N21" s="622"/>
      <c r="O21" s="621"/>
      <c r="P21" s="640"/>
    </row>
    <row r="22" spans="1:47" ht="12.75" customHeight="1" x14ac:dyDescent="0.2">
      <c r="A22" s="228"/>
      <c r="B22" s="637"/>
      <c r="C22" s="637"/>
      <c r="D22" s="636"/>
      <c r="E22" s="637"/>
      <c r="F22" s="637"/>
      <c r="G22" s="637"/>
      <c r="H22" s="637"/>
      <c r="I22" s="636"/>
      <c r="J22" s="637"/>
      <c r="K22" s="637"/>
      <c r="L22" s="637"/>
      <c r="M22" s="637"/>
      <c r="N22" s="637"/>
      <c r="O22" s="637"/>
      <c r="P22" s="640"/>
    </row>
    <row r="23" spans="1:47" ht="12.75" customHeight="1" x14ac:dyDescent="0.2">
      <c r="A23" s="142" t="s">
        <v>18</v>
      </c>
      <c r="B23" s="141"/>
      <c r="C23" s="141"/>
      <c r="D23" s="140"/>
      <c r="E23" s="139" t="s">
        <v>19</v>
      </c>
      <c r="F23" s="139"/>
      <c r="G23" s="139"/>
      <c r="H23" s="139"/>
      <c r="I23" s="139"/>
      <c r="J23" s="139"/>
      <c r="K23" s="139"/>
      <c r="L23" s="139"/>
      <c r="M23" s="141"/>
      <c r="N23" s="141"/>
      <c r="O23" s="141"/>
      <c r="P23" s="138"/>
    </row>
    <row r="24" spans="1:47" ht="15.75" x14ac:dyDescent="0.25">
      <c r="A24" s="228"/>
      <c r="B24" s="637"/>
      <c r="C24" s="637"/>
      <c r="D24" s="636"/>
      <c r="E24" s="620" t="s">
        <v>20</v>
      </c>
      <c r="F24" s="620"/>
      <c r="G24" s="620"/>
      <c r="H24" s="620"/>
      <c r="I24" s="620"/>
      <c r="J24" s="620"/>
      <c r="K24" s="620"/>
      <c r="L24" s="620"/>
      <c r="M24" s="637"/>
      <c r="N24" s="637"/>
      <c r="O24" s="637"/>
      <c r="P24" s="640"/>
    </row>
    <row r="25" spans="1:47" ht="12.75" customHeight="1" x14ac:dyDescent="0.2">
      <c r="A25" s="619"/>
      <c r="B25" s="618" t="s">
        <v>21</v>
      </c>
      <c r="C25" s="617"/>
      <c r="D25" s="617"/>
      <c r="E25" s="617"/>
      <c r="F25" s="617"/>
      <c r="G25" s="617"/>
      <c r="H25" s="617"/>
      <c r="I25" s="617"/>
      <c r="J25" s="617"/>
      <c r="K25" s="617"/>
      <c r="L25" s="617"/>
      <c r="M25" s="617"/>
      <c r="N25" s="617"/>
      <c r="O25" s="637"/>
      <c r="P25" s="640"/>
    </row>
    <row r="26" spans="1:47" ht="12.75" customHeight="1" x14ac:dyDescent="0.2">
      <c r="A26" s="616" t="s">
        <v>22</v>
      </c>
      <c r="B26" s="615" t="s">
        <v>23</v>
      </c>
      <c r="C26" s="615"/>
      <c r="D26" s="616" t="s">
        <v>24</v>
      </c>
      <c r="E26" s="616" t="s">
        <v>25</v>
      </c>
      <c r="F26" s="616" t="s">
        <v>22</v>
      </c>
      <c r="G26" s="615" t="s">
        <v>23</v>
      </c>
      <c r="H26" s="615"/>
      <c r="I26" s="616" t="s">
        <v>24</v>
      </c>
      <c r="J26" s="616" t="s">
        <v>25</v>
      </c>
      <c r="K26" s="616" t="s">
        <v>22</v>
      </c>
      <c r="L26" s="615" t="s">
        <v>23</v>
      </c>
      <c r="M26" s="615"/>
      <c r="N26" s="218" t="s">
        <v>24</v>
      </c>
      <c r="O26" s="616" t="s">
        <v>25</v>
      </c>
      <c r="P26" s="640"/>
    </row>
    <row r="27" spans="1:47" ht="12.75" customHeight="1" x14ac:dyDescent="0.2">
      <c r="A27" s="616"/>
      <c r="B27" s="615" t="s">
        <v>26</v>
      </c>
      <c r="C27" s="615" t="s">
        <v>2</v>
      </c>
      <c r="D27" s="616"/>
      <c r="E27" s="616"/>
      <c r="F27" s="616"/>
      <c r="G27" s="615" t="s">
        <v>26</v>
      </c>
      <c r="H27" s="615" t="s">
        <v>2</v>
      </c>
      <c r="I27" s="616"/>
      <c r="J27" s="616"/>
      <c r="K27" s="616"/>
      <c r="L27" s="615" t="s">
        <v>26</v>
      </c>
      <c r="M27" s="615" t="s">
        <v>2</v>
      </c>
      <c r="N27" s="614"/>
      <c r="O27" s="616"/>
      <c r="P27" s="640"/>
      <c r="Q27" s="35" t="s">
        <v>166</v>
      </c>
      <c r="R27" s="34"/>
      <c r="S27" s="238" t="s">
        <v>167</v>
      </c>
    </row>
    <row r="28" spans="1:47" ht="12.75" customHeight="1" x14ac:dyDescent="0.2">
      <c r="A28" s="10391">
        <v>1</v>
      </c>
      <c r="B28" s="10392">
        <v>0</v>
      </c>
      <c r="C28" s="10393">
        <v>0.15</v>
      </c>
      <c r="D28" s="10394">
        <v>16000</v>
      </c>
      <c r="E28" s="10395">
        <f t="shared" ref="E28:E59" si="0">D28*(100-2.68)/100</f>
        <v>15571.2</v>
      </c>
      <c r="F28" s="10396">
        <v>33</v>
      </c>
      <c r="G28" s="10397">
        <v>8</v>
      </c>
      <c r="H28" s="10397">
        <v>8.15</v>
      </c>
      <c r="I28" s="10394">
        <v>16000</v>
      </c>
      <c r="J28" s="10395">
        <f t="shared" ref="J28:J59" si="1">I28*(100-2.68)/100</f>
        <v>15571.2</v>
      </c>
      <c r="K28" s="10396">
        <v>65</v>
      </c>
      <c r="L28" s="10397">
        <v>16</v>
      </c>
      <c r="M28" s="10397">
        <v>16.149999999999999</v>
      </c>
      <c r="N28" s="10394">
        <v>16000</v>
      </c>
      <c r="O28" s="10395">
        <f t="shared" ref="O28:O59" si="2">N28*(100-2.68)/100</f>
        <v>15571.2</v>
      </c>
      <c r="P28" s="10398"/>
      <c r="Q28" s="9764">
        <v>0</v>
      </c>
      <c r="R28" s="10692">
        <v>0.15</v>
      </c>
      <c r="S28" s="11">
        <f>AVERAGE(D28:D31)</f>
        <v>16000</v>
      </c>
    </row>
    <row r="29" spans="1:47" ht="12.75" customHeight="1" x14ac:dyDescent="0.2">
      <c r="A29" s="10670">
        <v>2</v>
      </c>
      <c r="B29" s="10670">
        <v>0.15</v>
      </c>
      <c r="C29" s="214">
        <v>0.3</v>
      </c>
      <c r="D29" s="10673">
        <v>16000</v>
      </c>
      <c r="E29" s="215">
        <f t="shared" si="0"/>
        <v>15571.2</v>
      </c>
      <c r="F29" s="10675">
        <v>34</v>
      </c>
      <c r="G29" s="10671">
        <v>8.15</v>
      </c>
      <c r="H29" s="10671">
        <v>8.3000000000000007</v>
      </c>
      <c r="I29" s="10673">
        <v>16000</v>
      </c>
      <c r="J29" s="215">
        <f t="shared" si="1"/>
        <v>15571.2</v>
      </c>
      <c r="K29" s="10675">
        <v>66</v>
      </c>
      <c r="L29" s="10671">
        <v>16.149999999999999</v>
      </c>
      <c r="M29" s="10671">
        <v>16.3</v>
      </c>
      <c r="N29" s="10673">
        <v>16000</v>
      </c>
      <c r="O29" s="215">
        <f t="shared" si="2"/>
        <v>15571.2</v>
      </c>
      <c r="P29" s="640"/>
      <c r="Q29" s="10696">
        <v>1</v>
      </c>
      <c r="R29" s="10692">
        <v>1.1499999999999999</v>
      </c>
      <c r="S29" s="11">
        <f>AVERAGE(D32:D35)</f>
        <v>16000</v>
      </c>
    </row>
    <row r="30" spans="1:47" ht="12.75" customHeight="1" x14ac:dyDescent="0.2">
      <c r="A30" s="10399">
        <v>3</v>
      </c>
      <c r="B30" s="10400">
        <v>0.3</v>
      </c>
      <c r="C30" s="10401">
        <v>0.45</v>
      </c>
      <c r="D30" s="10402">
        <v>16000</v>
      </c>
      <c r="E30" s="10403">
        <f t="shared" si="0"/>
        <v>15571.2</v>
      </c>
      <c r="F30" s="10404">
        <v>35</v>
      </c>
      <c r="G30" s="10405">
        <v>8.3000000000000007</v>
      </c>
      <c r="H30" s="10405">
        <v>8.4499999999999993</v>
      </c>
      <c r="I30" s="10402">
        <v>16000</v>
      </c>
      <c r="J30" s="10403">
        <f t="shared" si="1"/>
        <v>15571.2</v>
      </c>
      <c r="K30" s="10404">
        <v>67</v>
      </c>
      <c r="L30" s="10405">
        <v>16.3</v>
      </c>
      <c r="M30" s="10405">
        <v>16.45</v>
      </c>
      <c r="N30" s="10402">
        <v>16000</v>
      </c>
      <c r="O30" s="10403">
        <f t="shared" si="2"/>
        <v>15571.2</v>
      </c>
      <c r="P30" s="10406"/>
      <c r="Q30" s="10630">
        <v>2</v>
      </c>
      <c r="R30" s="10692">
        <v>2.15</v>
      </c>
      <c r="S30" s="11">
        <f>AVERAGE(D36:D39)</f>
        <v>16000</v>
      </c>
      <c r="V30" s="10407"/>
    </row>
    <row r="31" spans="1:47" ht="12.75" customHeight="1" x14ac:dyDescent="0.2">
      <c r="A31" s="10670">
        <v>4</v>
      </c>
      <c r="B31" s="10670">
        <v>0.45</v>
      </c>
      <c r="C31" s="10671">
        <v>1</v>
      </c>
      <c r="D31" s="10673">
        <v>16000</v>
      </c>
      <c r="E31" s="215">
        <f t="shared" si="0"/>
        <v>15571.2</v>
      </c>
      <c r="F31" s="10675">
        <v>36</v>
      </c>
      <c r="G31" s="10671">
        <v>8.4499999999999993</v>
      </c>
      <c r="H31" s="10671">
        <v>9</v>
      </c>
      <c r="I31" s="10673">
        <v>16000</v>
      </c>
      <c r="J31" s="215">
        <f t="shared" si="1"/>
        <v>15571.2</v>
      </c>
      <c r="K31" s="10675">
        <v>68</v>
      </c>
      <c r="L31" s="10671">
        <v>16.45</v>
      </c>
      <c r="M31" s="10671">
        <v>17</v>
      </c>
      <c r="N31" s="10673">
        <v>16000</v>
      </c>
      <c r="O31" s="215">
        <f t="shared" si="2"/>
        <v>15571.2</v>
      </c>
      <c r="P31" s="640"/>
      <c r="Q31" s="10630">
        <v>3</v>
      </c>
      <c r="R31" s="10631">
        <v>3.15</v>
      </c>
      <c r="S31" s="11">
        <f>AVERAGE(D40:D43)</f>
        <v>16000</v>
      </c>
    </row>
    <row r="32" spans="1:47" ht="12.75" customHeight="1" x14ac:dyDescent="0.2">
      <c r="A32" s="10408">
        <v>5</v>
      </c>
      <c r="B32" s="10409">
        <v>1</v>
      </c>
      <c r="C32" s="10410">
        <v>1.1499999999999999</v>
      </c>
      <c r="D32" s="10411">
        <v>16000</v>
      </c>
      <c r="E32" s="10412">
        <f t="shared" si="0"/>
        <v>15571.2</v>
      </c>
      <c r="F32" s="10413">
        <v>37</v>
      </c>
      <c r="G32" s="10409">
        <v>9</v>
      </c>
      <c r="H32" s="10409">
        <v>9.15</v>
      </c>
      <c r="I32" s="10411">
        <v>16000</v>
      </c>
      <c r="J32" s="10412">
        <f t="shared" si="1"/>
        <v>15571.2</v>
      </c>
      <c r="K32" s="10413">
        <v>69</v>
      </c>
      <c r="L32" s="10409">
        <v>17</v>
      </c>
      <c r="M32" s="10409">
        <v>17.149999999999999</v>
      </c>
      <c r="N32" s="10411">
        <v>16000</v>
      </c>
      <c r="O32" s="10412">
        <f t="shared" si="2"/>
        <v>15571.2</v>
      </c>
      <c r="P32" s="10414"/>
      <c r="Q32" s="10630">
        <v>4</v>
      </c>
      <c r="R32" s="18">
        <v>4.1500000000000004</v>
      </c>
      <c r="S32" s="11">
        <f>AVERAGE(D44:D47)</f>
        <v>16000</v>
      </c>
      <c r="AQ32" s="10411"/>
    </row>
    <row r="33" spans="1:19" ht="12.75" customHeight="1" x14ac:dyDescent="0.2">
      <c r="A33" s="10415">
        <v>6</v>
      </c>
      <c r="B33" s="10416">
        <v>1.1499999999999999</v>
      </c>
      <c r="C33" s="10417">
        <v>1.3</v>
      </c>
      <c r="D33" s="10418">
        <v>16000</v>
      </c>
      <c r="E33" s="10419">
        <f t="shared" si="0"/>
        <v>15571.2</v>
      </c>
      <c r="F33" s="10420">
        <v>38</v>
      </c>
      <c r="G33" s="10417">
        <v>9.15</v>
      </c>
      <c r="H33" s="10417">
        <v>9.3000000000000007</v>
      </c>
      <c r="I33" s="10418">
        <v>16000</v>
      </c>
      <c r="J33" s="10419">
        <f t="shared" si="1"/>
        <v>15571.2</v>
      </c>
      <c r="K33" s="10420">
        <v>70</v>
      </c>
      <c r="L33" s="10417">
        <v>17.149999999999999</v>
      </c>
      <c r="M33" s="10417">
        <v>17.3</v>
      </c>
      <c r="N33" s="10418">
        <v>16000</v>
      </c>
      <c r="O33" s="10419">
        <f t="shared" si="2"/>
        <v>15571.2</v>
      </c>
      <c r="P33" s="10421"/>
      <c r="Q33" s="10696">
        <v>5</v>
      </c>
      <c r="R33" s="18">
        <v>5.15</v>
      </c>
      <c r="S33" s="11">
        <f>AVERAGE(D48:D51)</f>
        <v>16000</v>
      </c>
    </row>
    <row r="34" spans="1:19" x14ac:dyDescent="0.2">
      <c r="A34" s="10422">
        <v>7</v>
      </c>
      <c r="B34" s="10423">
        <v>1.3</v>
      </c>
      <c r="C34" s="10424">
        <v>1.45</v>
      </c>
      <c r="D34" s="10425">
        <v>16000</v>
      </c>
      <c r="E34" s="10426">
        <f t="shared" si="0"/>
        <v>15571.2</v>
      </c>
      <c r="F34" s="10427">
        <v>39</v>
      </c>
      <c r="G34" s="10428">
        <v>9.3000000000000007</v>
      </c>
      <c r="H34" s="10428">
        <v>9.4499999999999993</v>
      </c>
      <c r="I34" s="10425">
        <v>16000</v>
      </c>
      <c r="J34" s="10426">
        <f t="shared" si="1"/>
        <v>15571.2</v>
      </c>
      <c r="K34" s="10427">
        <v>71</v>
      </c>
      <c r="L34" s="10428">
        <v>17.3</v>
      </c>
      <c r="M34" s="10428">
        <v>17.45</v>
      </c>
      <c r="N34" s="10425">
        <v>16000</v>
      </c>
      <c r="O34" s="10426">
        <f t="shared" si="2"/>
        <v>15571.2</v>
      </c>
      <c r="P34" s="10429"/>
      <c r="Q34" s="10468">
        <v>6</v>
      </c>
      <c r="R34" s="10469">
        <v>6.15</v>
      </c>
      <c r="S34" s="11">
        <f>AVERAGE(D52:D55)</f>
        <v>16000</v>
      </c>
    </row>
    <row r="35" spans="1:19" x14ac:dyDescent="0.2">
      <c r="A35" s="10670">
        <v>8</v>
      </c>
      <c r="B35" s="10670">
        <v>1.45</v>
      </c>
      <c r="C35" s="10671">
        <v>2</v>
      </c>
      <c r="D35" s="10673">
        <v>16000</v>
      </c>
      <c r="E35" s="215">
        <f t="shared" si="0"/>
        <v>15571.2</v>
      </c>
      <c r="F35" s="10675">
        <v>40</v>
      </c>
      <c r="G35" s="10671">
        <v>9.4499999999999993</v>
      </c>
      <c r="H35" s="10671">
        <v>10</v>
      </c>
      <c r="I35" s="10673">
        <v>16000</v>
      </c>
      <c r="J35" s="215">
        <f t="shared" si="1"/>
        <v>15571.2</v>
      </c>
      <c r="K35" s="10675">
        <v>72</v>
      </c>
      <c r="L35" s="10676">
        <v>17.45</v>
      </c>
      <c r="M35" s="10671">
        <v>18</v>
      </c>
      <c r="N35" s="10673">
        <v>16000</v>
      </c>
      <c r="O35" s="215">
        <f t="shared" si="2"/>
        <v>15571.2</v>
      </c>
      <c r="P35" s="640"/>
      <c r="Q35" s="10483">
        <v>7</v>
      </c>
      <c r="R35" s="10484">
        <v>7.15</v>
      </c>
      <c r="S35" s="11">
        <f>AVERAGE(D56:D59)</f>
        <v>16000</v>
      </c>
    </row>
    <row r="36" spans="1:19" x14ac:dyDescent="0.2">
      <c r="A36" s="10430">
        <v>9</v>
      </c>
      <c r="B36" s="10431">
        <v>2</v>
      </c>
      <c r="C36" s="10432">
        <v>2.15</v>
      </c>
      <c r="D36" s="10433">
        <v>16000</v>
      </c>
      <c r="E36" s="10434">
        <f t="shared" si="0"/>
        <v>15571.2</v>
      </c>
      <c r="F36" s="10435">
        <v>41</v>
      </c>
      <c r="G36" s="10436">
        <v>10</v>
      </c>
      <c r="H36" s="10437">
        <v>10.15</v>
      </c>
      <c r="I36" s="10433">
        <v>16000</v>
      </c>
      <c r="J36" s="10434">
        <f t="shared" si="1"/>
        <v>15571.2</v>
      </c>
      <c r="K36" s="10435">
        <v>73</v>
      </c>
      <c r="L36" s="10437">
        <v>18</v>
      </c>
      <c r="M36" s="10436">
        <v>18.149999999999999</v>
      </c>
      <c r="N36" s="10433">
        <v>16000</v>
      </c>
      <c r="O36" s="10434">
        <f t="shared" si="2"/>
        <v>15571.2</v>
      </c>
      <c r="P36" s="137"/>
      <c r="Q36" s="10696">
        <v>8</v>
      </c>
      <c r="R36" s="10696">
        <v>8.15</v>
      </c>
      <c r="S36" s="11">
        <f>AVERAGE(I28:I31)</f>
        <v>16000</v>
      </c>
    </row>
    <row r="37" spans="1:19" x14ac:dyDescent="0.2">
      <c r="A37" s="10670">
        <v>10</v>
      </c>
      <c r="B37" s="10670">
        <v>2.15</v>
      </c>
      <c r="C37" s="10671">
        <v>2.2999999999999998</v>
      </c>
      <c r="D37" s="10673">
        <v>16000</v>
      </c>
      <c r="E37" s="215">
        <f t="shared" si="0"/>
        <v>15571.2</v>
      </c>
      <c r="F37" s="10675">
        <v>42</v>
      </c>
      <c r="G37" s="10671">
        <v>10.15</v>
      </c>
      <c r="H37" s="10676">
        <v>10.3</v>
      </c>
      <c r="I37" s="10673">
        <v>16000</v>
      </c>
      <c r="J37" s="215">
        <f t="shared" si="1"/>
        <v>15571.2</v>
      </c>
      <c r="K37" s="10675">
        <v>74</v>
      </c>
      <c r="L37" s="10676">
        <v>18.149999999999999</v>
      </c>
      <c r="M37" s="10671">
        <v>18.3</v>
      </c>
      <c r="N37" s="10673">
        <v>16000</v>
      </c>
      <c r="O37" s="215">
        <f t="shared" si="2"/>
        <v>15571.2</v>
      </c>
      <c r="P37" s="640"/>
      <c r="Q37" s="10696">
        <v>9</v>
      </c>
      <c r="R37" s="10696">
        <v>9.15</v>
      </c>
      <c r="S37" s="11">
        <f>AVERAGE(I32:I35)</f>
        <v>16000</v>
      </c>
    </row>
    <row r="38" spans="1:19" x14ac:dyDescent="0.2">
      <c r="A38" s="10670">
        <v>11</v>
      </c>
      <c r="B38" s="214">
        <v>2.2999999999999998</v>
      </c>
      <c r="C38" s="216">
        <v>2.4500000000000002</v>
      </c>
      <c r="D38" s="10673">
        <v>16000</v>
      </c>
      <c r="E38" s="215">
        <f t="shared" si="0"/>
        <v>15571.2</v>
      </c>
      <c r="F38" s="10675">
        <v>43</v>
      </c>
      <c r="G38" s="10671">
        <v>10.3</v>
      </c>
      <c r="H38" s="10676">
        <v>10.45</v>
      </c>
      <c r="I38" s="10673">
        <v>16000</v>
      </c>
      <c r="J38" s="215">
        <f t="shared" si="1"/>
        <v>15571.2</v>
      </c>
      <c r="K38" s="10675">
        <v>75</v>
      </c>
      <c r="L38" s="10676">
        <v>18.3</v>
      </c>
      <c r="M38" s="10671">
        <v>18.45</v>
      </c>
      <c r="N38" s="10673">
        <v>16000</v>
      </c>
      <c r="O38" s="215">
        <f t="shared" si="2"/>
        <v>15571.2</v>
      </c>
      <c r="P38" s="640"/>
      <c r="Q38" s="10436">
        <v>10</v>
      </c>
      <c r="R38" s="10437">
        <v>10.15</v>
      </c>
      <c r="S38" s="11">
        <f>AVERAGE(I36:I39)</f>
        <v>16000</v>
      </c>
    </row>
    <row r="39" spans="1:19" x14ac:dyDescent="0.2">
      <c r="A39" s="10670">
        <v>12</v>
      </c>
      <c r="B39" s="10670">
        <v>2.4500000000000002</v>
      </c>
      <c r="C39" s="10671">
        <v>3</v>
      </c>
      <c r="D39" s="10673">
        <v>16000</v>
      </c>
      <c r="E39" s="215">
        <f t="shared" si="0"/>
        <v>15571.2</v>
      </c>
      <c r="F39" s="10675">
        <v>44</v>
      </c>
      <c r="G39" s="10671">
        <v>10.45</v>
      </c>
      <c r="H39" s="10676">
        <v>11</v>
      </c>
      <c r="I39" s="10673">
        <v>16000</v>
      </c>
      <c r="J39" s="215">
        <f t="shared" si="1"/>
        <v>15571.2</v>
      </c>
      <c r="K39" s="10675">
        <v>76</v>
      </c>
      <c r="L39" s="10676">
        <v>18.45</v>
      </c>
      <c r="M39" s="10671">
        <v>19</v>
      </c>
      <c r="N39" s="10673">
        <v>16000</v>
      </c>
      <c r="O39" s="215">
        <f t="shared" si="2"/>
        <v>15571.2</v>
      </c>
      <c r="P39" s="640"/>
      <c r="Q39" s="10444">
        <v>11</v>
      </c>
      <c r="R39" s="10445">
        <v>11.15</v>
      </c>
      <c r="S39" s="11">
        <f>AVERAGE(I40:I43)</f>
        <v>16000</v>
      </c>
    </row>
    <row r="40" spans="1:19" x14ac:dyDescent="0.2">
      <c r="A40" s="10438">
        <v>13</v>
      </c>
      <c r="B40" s="10439">
        <v>3</v>
      </c>
      <c r="C40" s="10440">
        <v>3.15</v>
      </c>
      <c r="D40" s="10441">
        <v>16000</v>
      </c>
      <c r="E40" s="10442">
        <f t="shared" si="0"/>
        <v>15571.2</v>
      </c>
      <c r="F40" s="10443">
        <v>45</v>
      </c>
      <c r="G40" s="10444">
        <v>11</v>
      </c>
      <c r="H40" s="10445">
        <v>11.15</v>
      </c>
      <c r="I40" s="10441">
        <v>16000</v>
      </c>
      <c r="J40" s="10442">
        <f t="shared" si="1"/>
        <v>15571.2</v>
      </c>
      <c r="K40" s="10443">
        <v>77</v>
      </c>
      <c r="L40" s="10445">
        <v>19</v>
      </c>
      <c r="M40" s="10444">
        <v>19.149999999999999</v>
      </c>
      <c r="N40" s="10441">
        <v>16000</v>
      </c>
      <c r="O40" s="10442">
        <f t="shared" si="2"/>
        <v>15571.2</v>
      </c>
      <c r="P40" s="136"/>
      <c r="Q40" s="10450">
        <v>12</v>
      </c>
      <c r="R40" s="10451">
        <v>12.15</v>
      </c>
      <c r="S40" s="11">
        <f>AVERAGE(I44:I47)</f>
        <v>16000</v>
      </c>
    </row>
    <row r="41" spans="1:19" x14ac:dyDescent="0.2">
      <c r="A41" s="10670">
        <v>14</v>
      </c>
      <c r="B41" s="10670">
        <v>3.15</v>
      </c>
      <c r="C41" s="10676">
        <v>3.3</v>
      </c>
      <c r="D41" s="10673">
        <v>16000</v>
      </c>
      <c r="E41" s="215">
        <f t="shared" si="0"/>
        <v>15571.2</v>
      </c>
      <c r="F41" s="10675">
        <v>46</v>
      </c>
      <c r="G41" s="10671">
        <v>11.15</v>
      </c>
      <c r="H41" s="10676">
        <v>11.3</v>
      </c>
      <c r="I41" s="10673">
        <v>16000</v>
      </c>
      <c r="J41" s="215">
        <f t="shared" si="1"/>
        <v>15571.2</v>
      </c>
      <c r="K41" s="10675">
        <v>78</v>
      </c>
      <c r="L41" s="10676">
        <v>19.149999999999999</v>
      </c>
      <c r="M41" s="10671">
        <v>19.3</v>
      </c>
      <c r="N41" s="10673">
        <v>16000</v>
      </c>
      <c r="O41" s="215">
        <f t="shared" si="2"/>
        <v>15571.2</v>
      </c>
      <c r="P41" s="640"/>
      <c r="Q41" s="10452">
        <v>13</v>
      </c>
      <c r="R41" s="10456">
        <v>13.15</v>
      </c>
      <c r="S41" s="11">
        <f>AVERAGE(I48:I51)</f>
        <v>16000</v>
      </c>
    </row>
    <row r="42" spans="1:19" x14ac:dyDescent="0.2">
      <c r="A42" s="10670">
        <v>15</v>
      </c>
      <c r="B42" s="214">
        <v>3.3</v>
      </c>
      <c r="C42" s="10672">
        <v>3.45</v>
      </c>
      <c r="D42" s="10673">
        <v>16000</v>
      </c>
      <c r="E42" s="215">
        <f t="shared" si="0"/>
        <v>15571.2</v>
      </c>
      <c r="F42" s="10675">
        <v>47</v>
      </c>
      <c r="G42" s="10671">
        <v>11.3</v>
      </c>
      <c r="H42" s="10676">
        <v>11.45</v>
      </c>
      <c r="I42" s="10673">
        <v>16000</v>
      </c>
      <c r="J42" s="215">
        <f t="shared" si="1"/>
        <v>15571.2</v>
      </c>
      <c r="K42" s="10675">
        <v>79</v>
      </c>
      <c r="L42" s="10676">
        <v>19.3</v>
      </c>
      <c r="M42" s="10671">
        <v>19.45</v>
      </c>
      <c r="N42" s="10673">
        <v>16000</v>
      </c>
      <c r="O42" s="215">
        <f t="shared" si="2"/>
        <v>15571.2</v>
      </c>
      <c r="P42" s="640"/>
      <c r="Q42" s="10468">
        <v>14</v>
      </c>
      <c r="R42" s="10473">
        <v>14.15</v>
      </c>
      <c r="S42" s="11">
        <f>AVERAGE(I52:I55)</f>
        <v>16000</v>
      </c>
    </row>
    <row r="43" spans="1:19" x14ac:dyDescent="0.2">
      <c r="A43" s="10670">
        <v>16</v>
      </c>
      <c r="B43" s="10670">
        <v>3.45</v>
      </c>
      <c r="C43" s="10676">
        <v>4</v>
      </c>
      <c r="D43" s="10673">
        <v>16000</v>
      </c>
      <c r="E43" s="215">
        <f t="shared" si="0"/>
        <v>15571.2</v>
      </c>
      <c r="F43" s="10675">
        <v>48</v>
      </c>
      <c r="G43" s="10671">
        <v>11.45</v>
      </c>
      <c r="H43" s="10676">
        <v>12</v>
      </c>
      <c r="I43" s="10673">
        <v>16000</v>
      </c>
      <c r="J43" s="215">
        <f t="shared" si="1"/>
        <v>15571.2</v>
      </c>
      <c r="K43" s="10675">
        <v>80</v>
      </c>
      <c r="L43" s="10676">
        <v>19.45</v>
      </c>
      <c r="M43" s="10676">
        <v>20</v>
      </c>
      <c r="N43" s="10673">
        <v>16000</v>
      </c>
      <c r="O43" s="215">
        <f t="shared" si="2"/>
        <v>15571.2</v>
      </c>
      <c r="P43" s="640"/>
      <c r="Q43" s="10483">
        <v>15</v>
      </c>
      <c r="R43" s="10483">
        <v>15.15</v>
      </c>
      <c r="S43" s="11">
        <f>AVERAGE(I56:I59)</f>
        <v>16000</v>
      </c>
    </row>
    <row r="44" spans="1:19" x14ac:dyDescent="0.2">
      <c r="A44" s="135">
        <v>17</v>
      </c>
      <c r="B44" s="10446">
        <v>4</v>
      </c>
      <c r="C44" s="134">
        <v>4.1500000000000004</v>
      </c>
      <c r="D44" s="10447">
        <v>16000</v>
      </c>
      <c r="E44" s="10448">
        <f t="shared" si="0"/>
        <v>15571.2</v>
      </c>
      <c r="F44" s="10449">
        <v>49</v>
      </c>
      <c r="G44" s="10450">
        <v>12</v>
      </c>
      <c r="H44" s="10451">
        <v>12.15</v>
      </c>
      <c r="I44" s="10447">
        <v>16000</v>
      </c>
      <c r="J44" s="10448">
        <f t="shared" si="1"/>
        <v>15571.2</v>
      </c>
      <c r="K44" s="10449">
        <v>81</v>
      </c>
      <c r="L44" s="10451">
        <v>20</v>
      </c>
      <c r="M44" s="10450">
        <v>20.149999999999999</v>
      </c>
      <c r="N44" s="10447">
        <v>16000</v>
      </c>
      <c r="O44" s="10448">
        <f t="shared" si="2"/>
        <v>15571.2</v>
      </c>
      <c r="P44" s="133"/>
      <c r="Q44" s="10696">
        <v>16</v>
      </c>
      <c r="R44" s="10696">
        <v>16.149999999999999</v>
      </c>
      <c r="S44" s="11">
        <f>AVERAGE(N28:N31)</f>
        <v>16000</v>
      </c>
    </row>
    <row r="45" spans="1:19" x14ac:dyDescent="0.2">
      <c r="A45" s="10670">
        <v>18</v>
      </c>
      <c r="B45" s="10670">
        <v>4.1500000000000004</v>
      </c>
      <c r="C45" s="10676">
        <v>4.3</v>
      </c>
      <c r="D45" s="10673">
        <v>16000</v>
      </c>
      <c r="E45" s="215">
        <f t="shared" si="0"/>
        <v>15571.2</v>
      </c>
      <c r="F45" s="10675">
        <v>50</v>
      </c>
      <c r="G45" s="10671">
        <v>12.15</v>
      </c>
      <c r="H45" s="10676">
        <v>12.3</v>
      </c>
      <c r="I45" s="10673">
        <v>16000</v>
      </c>
      <c r="J45" s="215">
        <f t="shared" si="1"/>
        <v>15571.2</v>
      </c>
      <c r="K45" s="10675">
        <v>82</v>
      </c>
      <c r="L45" s="10676">
        <v>20.149999999999999</v>
      </c>
      <c r="M45" s="10671">
        <v>20.3</v>
      </c>
      <c r="N45" s="10673">
        <v>16000</v>
      </c>
      <c r="O45" s="215">
        <f t="shared" si="2"/>
        <v>15571.2</v>
      </c>
      <c r="P45" s="640"/>
      <c r="Q45" s="10696">
        <v>17</v>
      </c>
      <c r="R45" s="10696">
        <v>17.149999999999999</v>
      </c>
      <c r="S45" s="11">
        <f>AVERAGE(N32:N35)</f>
        <v>16000</v>
      </c>
    </row>
    <row r="46" spans="1:19" x14ac:dyDescent="0.2">
      <c r="A46" s="10670">
        <v>19</v>
      </c>
      <c r="B46" s="214">
        <v>4.3</v>
      </c>
      <c r="C46" s="10672">
        <v>4.45</v>
      </c>
      <c r="D46" s="10673">
        <v>16000</v>
      </c>
      <c r="E46" s="215">
        <f t="shared" si="0"/>
        <v>15571.2</v>
      </c>
      <c r="F46" s="10675">
        <v>51</v>
      </c>
      <c r="G46" s="10671">
        <v>12.3</v>
      </c>
      <c r="H46" s="10676">
        <v>12.45</v>
      </c>
      <c r="I46" s="10673">
        <v>16000</v>
      </c>
      <c r="J46" s="215">
        <f t="shared" si="1"/>
        <v>15571.2</v>
      </c>
      <c r="K46" s="10675">
        <v>83</v>
      </c>
      <c r="L46" s="10676">
        <v>20.3</v>
      </c>
      <c r="M46" s="10671">
        <v>20.45</v>
      </c>
      <c r="N46" s="10673">
        <v>16000</v>
      </c>
      <c r="O46" s="215">
        <f t="shared" si="2"/>
        <v>15571.2</v>
      </c>
      <c r="P46" s="640"/>
      <c r="Q46" s="10437">
        <v>18</v>
      </c>
      <c r="R46" s="10436">
        <v>18.149999999999999</v>
      </c>
      <c r="S46" s="11">
        <f>AVERAGE(N36:N39)</f>
        <v>16000</v>
      </c>
    </row>
    <row r="47" spans="1:19" x14ac:dyDescent="0.2">
      <c r="A47" s="10670">
        <v>20</v>
      </c>
      <c r="B47" s="10670">
        <v>4.45</v>
      </c>
      <c r="C47" s="10676">
        <v>5</v>
      </c>
      <c r="D47" s="10673">
        <v>16000</v>
      </c>
      <c r="E47" s="215">
        <f t="shared" si="0"/>
        <v>15571.2</v>
      </c>
      <c r="F47" s="10675">
        <v>52</v>
      </c>
      <c r="G47" s="10671">
        <v>12.45</v>
      </c>
      <c r="H47" s="10676">
        <v>13</v>
      </c>
      <c r="I47" s="10673">
        <v>16000</v>
      </c>
      <c r="J47" s="215">
        <f t="shared" si="1"/>
        <v>15571.2</v>
      </c>
      <c r="K47" s="10675">
        <v>84</v>
      </c>
      <c r="L47" s="10676">
        <v>20.45</v>
      </c>
      <c r="M47" s="10671">
        <v>21</v>
      </c>
      <c r="N47" s="10673">
        <v>16000</v>
      </c>
      <c r="O47" s="215">
        <f t="shared" si="2"/>
        <v>15571.2</v>
      </c>
      <c r="P47" s="640"/>
      <c r="Q47" s="10445">
        <v>19</v>
      </c>
      <c r="R47" s="10444">
        <v>19.149999999999999</v>
      </c>
      <c r="S47" s="11">
        <f>AVERAGE(N40:N43)</f>
        <v>16000</v>
      </c>
    </row>
    <row r="48" spans="1:19" x14ac:dyDescent="0.2">
      <c r="A48" s="132">
        <v>21</v>
      </c>
      <c r="B48" s="10452">
        <v>5</v>
      </c>
      <c r="C48" s="131">
        <v>5.15</v>
      </c>
      <c r="D48" s="10453">
        <v>16000</v>
      </c>
      <c r="E48" s="10454">
        <f t="shared" si="0"/>
        <v>15571.2</v>
      </c>
      <c r="F48" s="10455">
        <v>53</v>
      </c>
      <c r="G48" s="10452">
        <v>13</v>
      </c>
      <c r="H48" s="10456">
        <v>13.15</v>
      </c>
      <c r="I48" s="10453">
        <v>16000</v>
      </c>
      <c r="J48" s="10454">
        <f t="shared" si="1"/>
        <v>15571.2</v>
      </c>
      <c r="K48" s="10455">
        <v>85</v>
      </c>
      <c r="L48" s="10456">
        <v>21</v>
      </c>
      <c r="M48" s="10452">
        <v>21.15</v>
      </c>
      <c r="N48" s="10453">
        <v>16000</v>
      </c>
      <c r="O48" s="10454">
        <f t="shared" si="2"/>
        <v>15571.2</v>
      </c>
      <c r="P48" s="130"/>
      <c r="Q48" s="10451">
        <v>20</v>
      </c>
      <c r="R48" s="10450">
        <v>20.149999999999999</v>
      </c>
      <c r="S48" s="11">
        <f>AVERAGE(N44:N47)</f>
        <v>16000</v>
      </c>
    </row>
    <row r="49" spans="1:19" x14ac:dyDescent="0.2">
      <c r="A49" s="129">
        <v>22</v>
      </c>
      <c r="B49" s="128">
        <v>5.15</v>
      </c>
      <c r="C49" s="10457">
        <v>5.3</v>
      </c>
      <c r="D49" s="10458">
        <v>16000</v>
      </c>
      <c r="E49" s="10459">
        <f t="shared" si="0"/>
        <v>15571.2</v>
      </c>
      <c r="F49" s="10460">
        <v>54</v>
      </c>
      <c r="G49" s="10461">
        <v>13.15</v>
      </c>
      <c r="H49" s="10457">
        <v>13.3</v>
      </c>
      <c r="I49" s="10458">
        <v>16000</v>
      </c>
      <c r="J49" s="10459">
        <f t="shared" si="1"/>
        <v>15571.2</v>
      </c>
      <c r="K49" s="10460">
        <v>86</v>
      </c>
      <c r="L49" s="10457">
        <v>21.15</v>
      </c>
      <c r="M49" s="10461">
        <v>21.3</v>
      </c>
      <c r="N49" s="10458">
        <v>16000</v>
      </c>
      <c r="O49" s="10459">
        <f t="shared" si="2"/>
        <v>15571.2</v>
      </c>
      <c r="P49" s="127"/>
      <c r="Q49" s="10456">
        <v>21</v>
      </c>
      <c r="R49" s="10452">
        <v>21.15</v>
      </c>
      <c r="S49" s="11">
        <f>AVERAGE(N48:N51)</f>
        <v>16000</v>
      </c>
    </row>
    <row r="50" spans="1:19" x14ac:dyDescent="0.2">
      <c r="A50" s="10670">
        <v>23</v>
      </c>
      <c r="B50" s="10671">
        <v>5.3</v>
      </c>
      <c r="C50" s="10672">
        <v>5.45</v>
      </c>
      <c r="D50" s="10673">
        <v>16000</v>
      </c>
      <c r="E50" s="215">
        <f t="shared" si="0"/>
        <v>15571.2</v>
      </c>
      <c r="F50" s="10675">
        <v>55</v>
      </c>
      <c r="G50" s="10671">
        <v>13.3</v>
      </c>
      <c r="H50" s="10676">
        <v>13.45</v>
      </c>
      <c r="I50" s="10673">
        <v>16000</v>
      </c>
      <c r="J50" s="215">
        <f t="shared" si="1"/>
        <v>15571.2</v>
      </c>
      <c r="K50" s="10675">
        <v>87</v>
      </c>
      <c r="L50" s="10676">
        <v>21.3</v>
      </c>
      <c r="M50" s="10671">
        <v>21.45</v>
      </c>
      <c r="N50" s="10673">
        <v>16000</v>
      </c>
      <c r="O50" s="215">
        <f t="shared" si="2"/>
        <v>15571.2</v>
      </c>
      <c r="P50" s="640"/>
      <c r="Q50" s="10473">
        <v>22</v>
      </c>
      <c r="R50" s="10468">
        <v>22.15</v>
      </c>
      <c r="S50" s="11">
        <f>AVERAGE(N52:N55)</f>
        <v>16000</v>
      </c>
    </row>
    <row r="51" spans="1:19" x14ac:dyDescent="0.2">
      <c r="A51" s="126">
        <v>24</v>
      </c>
      <c r="B51" s="125">
        <v>5.45</v>
      </c>
      <c r="C51" s="10462">
        <v>6</v>
      </c>
      <c r="D51" s="10463">
        <v>16000</v>
      </c>
      <c r="E51" s="10464">
        <f t="shared" si="0"/>
        <v>15571.2</v>
      </c>
      <c r="F51" s="10465">
        <v>56</v>
      </c>
      <c r="G51" s="10466">
        <v>13.45</v>
      </c>
      <c r="H51" s="10462">
        <v>14</v>
      </c>
      <c r="I51" s="10463">
        <v>16000</v>
      </c>
      <c r="J51" s="10464">
        <f t="shared" si="1"/>
        <v>15571.2</v>
      </c>
      <c r="K51" s="10465">
        <v>88</v>
      </c>
      <c r="L51" s="10462">
        <v>21.45</v>
      </c>
      <c r="M51" s="10466">
        <v>22</v>
      </c>
      <c r="N51" s="10463">
        <v>16000</v>
      </c>
      <c r="O51" s="10464">
        <f t="shared" si="2"/>
        <v>15571.2</v>
      </c>
      <c r="P51" s="124"/>
      <c r="Q51" s="10488">
        <v>23</v>
      </c>
      <c r="R51" s="10483">
        <v>23.15</v>
      </c>
      <c r="S51" s="11">
        <f>AVERAGE(N56:N59)</f>
        <v>16000</v>
      </c>
    </row>
    <row r="52" spans="1:19" x14ac:dyDescent="0.2">
      <c r="A52" s="10467">
        <v>25</v>
      </c>
      <c r="B52" s="10468">
        <v>6</v>
      </c>
      <c r="C52" s="10469">
        <v>6.15</v>
      </c>
      <c r="D52" s="10470">
        <v>16000</v>
      </c>
      <c r="E52" s="10471">
        <f t="shared" si="0"/>
        <v>15571.2</v>
      </c>
      <c r="F52" s="10472">
        <v>57</v>
      </c>
      <c r="G52" s="10468">
        <v>14</v>
      </c>
      <c r="H52" s="10473">
        <v>14.15</v>
      </c>
      <c r="I52" s="10470">
        <v>16000</v>
      </c>
      <c r="J52" s="10471">
        <f t="shared" si="1"/>
        <v>15571.2</v>
      </c>
      <c r="K52" s="10472">
        <v>89</v>
      </c>
      <c r="L52" s="10473">
        <v>22</v>
      </c>
      <c r="M52" s="10468">
        <v>22.15</v>
      </c>
      <c r="N52" s="10470">
        <v>16000</v>
      </c>
      <c r="O52" s="10471">
        <f t="shared" si="2"/>
        <v>15571.2</v>
      </c>
      <c r="P52" s="10474"/>
      <c r="Q52" s="238" t="s">
        <v>168</v>
      </c>
      <c r="S52" s="11">
        <f>AVERAGE(S28:S51)</f>
        <v>16000</v>
      </c>
    </row>
    <row r="53" spans="1:19" x14ac:dyDescent="0.2">
      <c r="A53" s="10670">
        <v>26</v>
      </c>
      <c r="B53" s="216">
        <v>6.15</v>
      </c>
      <c r="C53" s="10676">
        <v>6.3</v>
      </c>
      <c r="D53" s="10673">
        <v>16000</v>
      </c>
      <c r="E53" s="215">
        <f t="shared" si="0"/>
        <v>15571.2</v>
      </c>
      <c r="F53" s="10675">
        <v>58</v>
      </c>
      <c r="G53" s="10671">
        <v>14.15</v>
      </c>
      <c r="H53" s="10676">
        <v>14.3</v>
      </c>
      <c r="I53" s="10673">
        <v>16000</v>
      </c>
      <c r="J53" s="215">
        <f t="shared" si="1"/>
        <v>15571.2</v>
      </c>
      <c r="K53" s="10675">
        <v>90</v>
      </c>
      <c r="L53" s="10676">
        <v>22.15</v>
      </c>
      <c r="M53" s="10671">
        <v>22.3</v>
      </c>
      <c r="N53" s="10673">
        <v>16000</v>
      </c>
      <c r="O53" s="215">
        <f t="shared" si="2"/>
        <v>15571.2</v>
      </c>
      <c r="P53" s="640"/>
    </row>
    <row r="54" spans="1:19" x14ac:dyDescent="0.2">
      <c r="A54" s="10475">
        <v>27</v>
      </c>
      <c r="B54" s="10476">
        <v>6.3</v>
      </c>
      <c r="C54" s="10477">
        <v>6.45</v>
      </c>
      <c r="D54" s="10478">
        <v>16000</v>
      </c>
      <c r="E54" s="10479">
        <f t="shared" si="0"/>
        <v>15571.2</v>
      </c>
      <c r="F54" s="10480">
        <v>59</v>
      </c>
      <c r="G54" s="10476">
        <v>14.3</v>
      </c>
      <c r="H54" s="10481">
        <v>14.45</v>
      </c>
      <c r="I54" s="10478">
        <v>16000</v>
      </c>
      <c r="J54" s="10479">
        <f t="shared" si="1"/>
        <v>15571.2</v>
      </c>
      <c r="K54" s="10480">
        <v>91</v>
      </c>
      <c r="L54" s="10481">
        <v>22.3</v>
      </c>
      <c r="M54" s="10476">
        <v>22.45</v>
      </c>
      <c r="N54" s="10478">
        <v>16000</v>
      </c>
      <c r="O54" s="10479">
        <f t="shared" si="2"/>
        <v>15571.2</v>
      </c>
      <c r="P54" s="123"/>
    </row>
    <row r="55" spans="1:19" x14ac:dyDescent="0.2">
      <c r="A55" s="10670">
        <v>28</v>
      </c>
      <c r="B55" s="216">
        <v>6.45</v>
      </c>
      <c r="C55" s="10676">
        <v>7</v>
      </c>
      <c r="D55" s="10673">
        <v>16000</v>
      </c>
      <c r="E55" s="215">
        <f t="shared" si="0"/>
        <v>15571.2</v>
      </c>
      <c r="F55" s="10675">
        <v>60</v>
      </c>
      <c r="G55" s="10671">
        <v>14.45</v>
      </c>
      <c r="H55" s="10671">
        <v>15</v>
      </c>
      <c r="I55" s="10673">
        <v>16000</v>
      </c>
      <c r="J55" s="215">
        <f t="shared" si="1"/>
        <v>15571.2</v>
      </c>
      <c r="K55" s="10675">
        <v>92</v>
      </c>
      <c r="L55" s="10676">
        <v>22.45</v>
      </c>
      <c r="M55" s="10671">
        <v>23</v>
      </c>
      <c r="N55" s="10673">
        <v>16000</v>
      </c>
      <c r="O55" s="215">
        <f t="shared" si="2"/>
        <v>15571.2</v>
      </c>
      <c r="P55" s="640"/>
    </row>
    <row r="56" spans="1:19" x14ac:dyDescent="0.2">
      <c r="A56" s="10482">
        <v>29</v>
      </c>
      <c r="B56" s="10483">
        <v>7</v>
      </c>
      <c r="C56" s="10484">
        <v>7.15</v>
      </c>
      <c r="D56" s="10485">
        <v>16000</v>
      </c>
      <c r="E56" s="10486">
        <f t="shared" si="0"/>
        <v>15571.2</v>
      </c>
      <c r="F56" s="10487">
        <v>61</v>
      </c>
      <c r="G56" s="10483">
        <v>15</v>
      </c>
      <c r="H56" s="10483">
        <v>15.15</v>
      </c>
      <c r="I56" s="10485">
        <v>16000</v>
      </c>
      <c r="J56" s="10486">
        <f t="shared" si="1"/>
        <v>15571.2</v>
      </c>
      <c r="K56" s="10487">
        <v>93</v>
      </c>
      <c r="L56" s="10488">
        <v>23</v>
      </c>
      <c r="M56" s="10483">
        <v>23.15</v>
      </c>
      <c r="N56" s="10485">
        <v>16000</v>
      </c>
      <c r="O56" s="10486">
        <f t="shared" si="2"/>
        <v>15571.2</v>
      </c>
      <c r="P56" s="10489"/>
    </row>
    <row r="57" spans="1:19" x14ac:dyDescent="0.2">
      <c r="A57" s="122">
        <v>30</v>
      </c>
      <c r="B57" s="121">
        <v>7.15</v>
      </c>
      <c r="C57" s="10490">
        <v>7.3</v>
      </c>
      <c r="D57" s="120">
        <v>16000</v>
      </c>
      <c r="E57" s="119">
        <f t="shared" si="0"/>
        <v>15571.2</v>
      </c>
      <c r="F57" s="10491">
        <v>62</v>
      </c>
      <c r="G57" s="10490">
        <v>15.15</v>
      </c>
      <c r="H57" s="10490">
        <v>15.3</v>
      </c>
      <c r="I57" s="120">
        <v>16000</v>
      </c>
      <c r="J57" s="119">
        <f t="shared" si="1"/>
        <v>15571.2</v>
      </c>
      <c r="K57" s="10491">
        <v>94</v>
      </c>
      <c r="L57" s="10490">
        <v>23.15</v>
      </c>
      <c r="M57" s="10490">
        <v>23.3</v>
      </c>
      <c r="N57" s="120">
        <v>16000</v>
      </c>
      <c r="O57" s="119">
        <f t="shared" si="2"/>
        <v>15571.2</v>
      </c>
      <c r="P57" s="118"/>
    </row>
    <row r="58" spans="1:19" x14ac:dyDescent="0.2">
      <c r="A58" s="117">
        <v>31</v>
      </c>
      <c r="B58" s="10492">
        <v>7.3</v>
      </c>
      <c r="C58" s="116">
        <v>7.45</v>
      </c>
      <c r="D58" s="10493">
        <v>16000</v>
      </c>
      <c r="E58" s="10494">
        <f t="shared" si="0"/>
        <v>15571.2</v>
      </c>
      <c r="F58" s="10495">
        <v>63</v>
      </c>
      <c r="G58" s="10492">
        <v>15.3</v>
      </c>
      <c r="H58" s="10492">
        <v>15.45</v>
      </c>
      <c r="I58" s="10493">
        <v>16000</v>
      </c>
      <c r="J58" s="10494">
        <f t="shared" si="1"/>
        <v>15571.2</v>
      </c>
      <c r="K58" s="10495">
        <v>95</v>
      </c>
      <c r="L58" s="10492">
        <v>23.3</v>
      </c>
      <c r="M58" s="10492">
        <v>23.45</v>
      </c>
      <c r="N58" s="10493">
        <v>16000</v>
      </c>
      <c r="O58" s="10494">
        <f t="shared" si="2"/>
        <v>15571.2</v>
      </c>
      <c r="P58" s="115"/>
    </row>
    <row r="59" spans="1:19" x14ac:dyDescent="0.2">
      <c r="A59" s="10496">
        <v>32</v>
      </c>
      <c r="B59" s="10497">
        <v>7.45</v>
      </c>
      <c r="C59" s="10498">
        <v>8</v>
      </c>
      <c r="D59" s="10499">
        <v>16000</v>
      </c>
      <c r="E59" s="10500">
        <f t="shared" si="0"/>
        <v>15571.2</v>
      </c>
      <c r="F59" s="10501">
        <v>64</v>
      </c>
      <c r="G59" s="10502">
        <v>15.45</v>
      </c>
      <c r="H59" s="10502">
        <v>16</v>
      </c>
      <c r="I59" s="10499">
        <v>16000</v>
      </c>
      <c r="J59" s="10500">
        <f t="shared" si="1"/>
        <v>15571.2</v>
      </c>
      <c r="K59" s="10501">
        <v>96</v>
      </c>
      <c r="L59" s="10502">
        <v>23.45</v>
      </c>
      <c r="M59" s="10502">
        <v>24</v>
      </c>
      <c r="N59" s="10499">
        <v>16000</v>
      </c>
      <c r="O59" s="10500">
        <f t="shared" si="2"/>
        <v>15571.2</v>
      </c>
      <c r="P59" s="10503"/>
    </row>
    <row r="60" spans="1:19" x14ac:dyDescent="0.2">
      <c r="A60" s="10504" t="s">
        <v>27</v>
      </c>
      <c r="B60" s="10505"/>
      <c r="C60" s="10505"/>
      <c r="D60" s="10506">
        <f>SUM(D28:D59)</f>
        <v>512000</v>
      </c>
      <c r="E60" s="10507">
        <f>SUM(E28:E59)</f>
        <v>498278.40000000026</v>
      </c>
      <c r="F60" s="10505"/>
      <c r="G60" s="10505"/>
      <c r="H60" s="10505"/>
      <c r="I60" s="10506">
        <f>SUM(I28:I59)</f>
        <v>512000</v>
      </c>
      <c r="J60" s="10507">
        <f>SUM(J28:J59)</f>
        <v>498278.40000000026</v>
      </c>
      <c r="K60" s="10505"/>
      <c r="L60" s="10505"/>
      <c r="M60" s="10505"/>
      <c r="N60" s="10505">
        <f>SUM(N28:N59)</f>
        <v>512000</v>
      </c>
      <c r="O60" s="10507">
        <f>SUM(O28:O59)</f>
        <v>498278.40000000026</v>
      </c>
      <c r="P60" s="10508"/>
    </row>
    <row r="64" spans="1:19" x14ac:dyDescent="0.2">
      <c r="A64" s="238" t="s">
        <v>161</v>
      </c>
      <c r="B64" s="238">
        <f>SUM(D60,I60,N60)/(4000*1000)</f>
        <v>0.38400000000000001</v>
      </c>
      <c r="C64" s="238">
        <f>ROUNDDOWN(SUM(E60,J60,O60)/(4000*1000),4)</f>
        <v>0.37369999999999998</v>
      </c>
    </row>
    <row r="66" spans="1:16" x14ac:dyDescent="0.2">
      <c r="A66" s="10509"/>
      <c r="B66" s="10510"/>
      <c r="C66" s="10510"/>
      <c r="D66" s="10511"/>
      <c r="E66" s="10510"/>
      <c r="F66" s="10510"/>
      <c r="G66" s="10510"/>
      <c r="H66" s="10510"/>
      <c r="I66" s="10511"/>
      <c r="J66" s="10512"/>
      <c r="K66" s="10510"/>
      <c r="L66" s="10510"/>
      <c r="M66" s="10510"/>
      <c r="N66" s="10510"/>
      <c r="O66" s="10510"/>
      <c r="P66" s="10513"/>
    </row>
    <row r="67" spans="1:16" x14ac:dyDescent="0.2">
      <c r="A67" s="114" t="s">
        <v>28</v>
      </c>
      <c r="B67" s="113"/>
      <c r="C67" s="113"/>
      <c r="D67" s="10514"/>
      <c r="E67" s="112"/>
      <c r="F67" s="113"/>
      <c r="G67" s="113"/>
      <c r="H67" s="112"/>
      <c r="I67" s="10514"/>
      <c r="J67" s="10515"/>
      <c r="K67" s="113"/>
      <c r="L67" s="113"/>
      <c r="M67" s="113"/>
      <c r="N67" s="113"/>
      <c r="O67" s="113"/>
      <c r="P67" s="111"/>
    </row>
    <row r="68" spans="1:16" x14ac:dyDescent="0.2">
      <c r="A68" s="10516"/>
      <c r="B68" s="10517"/>
      <c r="C68" s="10517"/>
      <c r="D68" s="10517"/>
      <c r="E68" s="10517"/>
      <c r="F68" s="10517"/>
      <c r="G68" s="10517"/>
      <c r="H68" s="10517"/>
      <c r="I68" s="10517"/>
      <c r="J68" s="10517"/>
      <c r="K68" s="10517"/>
      <c r="L68" s="110"/>
      <c r="M68" s="110"/>
      <c r="N68" s="110"/>
      <c r="O68" s="110"/>
      <c r="P68" s="109"/>
    </row>
    <row r="69" spans="1:16" x14ac:dyDescent="0.2">
      <c r="A69" s="197"/>
      <c r="B69" s="637"/>
      <c r="C69" s="637"/>
      <c r="D69" s="636"/>
      <c r="E69" s="196"/>
      <c r="F69" s="637"/>
      <c r="G69" s="637"/>
      <c r="H69" s="196"/>
      <c r="I69" s="636"/>
      <c r="J69" s="195"/>
      <c r="K69" s="637"/>
      <c r="L69" s="637"/>
      <c r="M69" s="637"/>
      <c r="N69" s="637"/>
      <c r="O69" s="637"/>
      <c r="P69" s="640"/>
    </row>
    <row r="70" spans="1:16" x14ac:dyDescent="0.2">
      <c r="A70" s="228"/>
      <c r="B70" s="637"/>
      <c r="C70" s="637"/>
      <c r="D70" s="636"/>
      <c r="E70" s="196"/>
      <c r="F70" s="637"/>
      <c r="G70" s="637"/>
      <c r="H70" s="196"/>
      <c r="I70" s="636"/>
      <c r="J70" s="637"/>
      <c r="K70" s="637"/>
      <c r="L70" s="637"/>
      <c r="M70" s="637"/>
      <c r="N70" s="637"/>
      <c r="O70" s="637"/>
      <c r="P70" s="640"/>
    </row>
    <row r="71" spans="1:16" x14ac:dyDescent="0.2">
      <c r="A71" s="108"/>
      <c r="B71" s="107"/>
      <c r="C71" s="107"/>
      <c r="D71" s="10518"/>
      <c r="E71" s="106"/>
      <c r="F71" s="107"/>
      <c r="G71" s="107"/>
      <c r="H71" s="106"/>
      <c r="I71" s="10518"/>
      <c r="J71" s="107"/>
      <c r="K71" s="107"/>
      <c r="L71" s="107"/>
      <c r="M71" s="107"/>
      <c r="N71" s="107"/>
      <c r="O71" s="107"/>
      <c r="P71" s="105"/>
    </row>
    <row r="72" spans="1:16" x14ac:dyDescent="0.2">
      <c r="A72" s="228"/>
      <c r="B72" s="637"/>
      <c r="C72" s="637"/>
      <c r="D72" s="636"/>
      <c r="E72" s="196"/>
      <c r="F72" s="637"/>
      <c r="G72" s="637"/>
      <c r="H72" s="196"/>
      <c r="I72" s="636"/>
      <c r="J72" s="637"/>
      <c r="K72" s="637"/>
      <c r="L72" s="637"/>
      <c r="M72" s="637" t="s">
        <v>29</v>
      </c>
      <c r="N72" s="637"/>
      <c r="O72" s="637"/>
      <c r="P72" s="640"/>
    </row>
    <row r="73" spans="1:16" x14ac:dyDescent="0.2">
      <c r="A73" s="10519"/>
      <c r="B73" s="10520"/>
      <c r="C73" s="10520"/>
      <c r="D73" s="10521"/>
      <c r="E73" s="10522"/>
      <c r="F73" s="10520"/>
      <c r="G73" s="10520"/>
      <c r="H73" s="10522"/>
      <c r="I73" s="10521"/>
      <c r="J73" s="10520"/>
      <c r="K73" s="10520"/>
      <c r="L73" s="10520"/>
      <c r="M73" s="10520" t="s">
        <v>30</v>
      </c>
      <c r="N73" s="10520"/>
      <c r="O73" s="10520"/>
      <c r="P73" s="10523"/>
    </row>
    <row r="74" spans="1:16" ht="15.75" x14ac:dyDescent="0.25">
      <c r="E74" s="104"/>
      <c r="H74" s="104"/>
    </row>
    <row r="75" spans="1:16" x14ac:dyDescent="0.2">
      <c r="C75" s="222"/>
      <c r="E75" s="191"/>
      <c r="H75" s="191"/>
    </row>
    <row r="76" spans="1:16" ht="15.75" x14ac:dyDescent="0.25">
      <c r="E76" s="103"/>
      <c r="H76" s="103"/>
    </row>
    <row r="77" spans="1:16" x14ac:dyDescent="0.2">
      <c r="E77" s="191"/>
      <c r="H77" s="191"/>
    </row>
    <row r="78" spans="1:16" ht="15.75" x14ac:dyDescent="0.25">
      <c r="E78" s="10524"/>
      <c r="H78" s="10524"/>
    </row>
    <row r="79" spans="1:16" x14ac:dyDescent="0.2">
      <c r="E79" s="191"/>
      <c r="H79" s="191"/>
    </row>
    <row r="80" spans="1:16" x14ac:dyDescent="0.2">
      <c r="E80" s="191"/>
      <c r="H80" s="191"/>
    </row>
    <row r="81" spans="5:13" x14ac:dyDescent="0.2">
      <c r="E81" s="191"/>
      <c r="H81" s="191"/>
    </row>
    <row r="82" spans="5:13" x14ac:dyDescent="0.2">
      <c r="E82" s="191"/>
      <c r="H82" s="191"/>
    </row>
    <row r="83" spans="5:13" ht="15.75" x14ac:dyDescent="0.25">
      <c r="E83" s="102"/>
      <c r="H83" s="102"/>
    </row>
    <row r="84" spans="5:13" x14ac:dyDescent="0.2">
      <c r="E84" s="191"/>
      <c r="H84" s="191"/>
    </row>
    <row r="85" spans="5:13" x14ac:dyDescent="0.2">
      <c r="E85" s="191"/>
      <c r="H85" s="191"/>
    </row>
    <row r="86" spans="5:13" ht="15.75" x14ac:dyDescent="0.25">
      <c r="E86" s="101"/>
      <c r="H86" s="101"/>
    </row>
    <row r="87" spans="5:13" ht="15.75" x14ac:dyDescent="0.25">
      <c r="E87" s="100"/>
      <c r="H87" s="100"/>
    </row>
    <row r="88" spans="5:13" x14ac:dyDescent="0.2">
      <c r="E88" s="191"/>
      <c r="H88" s="191"/>
    </row>
    <row r="89" spans="5:13" ht="15.75" x14ac:dyDescent="0.25">
      <c r="E89" s="99"/>
      <c r="H89" s="99"/>
    </row>
    <row r="90" spans="5:13" ht="15.75" x14ac:dyDescent="0.25">
      <c r="E90" s="98"/>
      <c r="H90" s="98"/>
    </row>
    <row r="91" spans="5:13" x14ac:dyDescent="0.2">
      <c r="E91" s="191"/>
      <c r="H91" s="191"/>
    </row>
    <row r="92" spans="5:13" x14ac:dyDescent="0.2">
      <c r="E92" s="191"/>
      <c r="H92" s="191"/>
    </row>
    <row r="93" spans="5:13" x14ac:dyDescent="0.2">
      <c r="E93" s="191"/>
      <c r="H93" s="191"/>
    </row>
    <row r="94" spans="5:13" x14ac:dyDescent="0.2">
      <c r="E94" s="191"/>
      <c r="H94" s="191"/>
    </row>
    <row r="95" spans="5:13" ht="15.75" x14ac:dyDescent="0.25">
      <c r="E95" s="97"/>
      <c r="H95" s="97"/>
    </row>
    <row r="96" spans="5:13" ht="15.75" x14ac:dyDescent="0.25">
      <c r="E96" s="96"/>
      <c r="H96" s="96"/>
      <c r="M96" s="95" t="s">
        <v>8</v>
      </c>
    </row>
    <row r="97" spans="5:14" x14ac:dyDescent="0.2">
      <c r="E97" s="191"/>
      <c r="H97" s="191"/>
    </row>
    <row r="98" spans="5:14" ht="15.75" x14ac:dyDescent="0.25">
      <c r="E98" s="94"/>
      <c r="H98" s="94"/>
    </row>
    <row r="99" spans="5:14" ht="15.75" x14ac:dyDescent="0.25">
      <c r="E99" s="93"/>
      <c r="H99" s="93"/>
    </row>
    <row r="101" spans="5:14" x14ac:dyDescent="0.2">
      <c r="N101" s="10525"/>
    </row>
    <row r="126" spans="4:4" x14ac:dyDescent="0.2">
      <c r="D126" s="92"/>
    </row>
  </sheetData>
  <mergeCells count="1">
    <mergeCell ref="Q27:R27"/>
  </mergeCells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cols>
    <col min="1" max="16384" width="9.140625" style="238"/>
  </cols>
  <sheetData>
    <row r="1" spans="1:16" ht="12.75" customHeight="1" x14ac:dyDescent="0.2">
      <c r="A1" s="643"/>
      <c r="B1" s="240"/>
      <c r="C1" s="240"/>
      <c r="D1" s="642"/>
      <c r="E1" s="240"/>
      <c r="F1" s="240"/>
      <c r="G1" s="240"/>
      <c r="H1" s="240"/>
      <c r="I1" s="642"/>
      <c r="J1" s="240"/>
      <c r="K1" s="240"/>
      <c r="L1" s="240"/>
      <c r="M1" s="240"/>
      <c r="N1" s="240"/>
      <c r="O1" s="240"/>
      <c r="P1" s="239"/>
    </row>
    <row r="2" spans="1:16" ht="12.75" customHeight="1" x14ac:dyDescent="0.2">
      <c r="A2" s="10526" t="s">
        <v>0</v>
      </c>
      <c r="B2" s="10527"/>
      <c r="C2" s="10527"/>
      <c r="D2" s="10527"/>
      <c r="E2" s="10527"/>
      <c r="F2" s="10527"/>
      <c r="G2" s="10527"/>
      <c r="H2" s="10527"/>
      <c r="I2" s="10527"/>
      <c r="J2" s="10527"/>
      <c r="K2" s="10527"/>
      <c r="L2" s="10527"/>
      <c r="M2" s="10527"/>
      <c r="N2" s="10527"/>
      <c r="O2" s="10527"/>
      <c r="P2" s="91"/>
    </row>
    <row r="3" spans="1:16" ht="12.75" customHeight="1" x14ac:dyDescent="0.2">
      <c r="A3" s="236"/>
      <c r="B3" s="641"/>
      <c r="C3" s="641"/>
      <c r="D3" s="641"/>
      <c r="E3" s="641"/>
      <c r="F3" s="641"/>
      <c r="G3" s="641"/>
      <c r="H3" s="641"/>
      <c r="I3" s="641"/>
      <c r="J3" s="641"/>
      <c r="K3" s="641"/>
      <c r="L3" s="641"/>
      <c r="M3" s="641"/>
      <c r="N3" s="641"/>
      <c r="O3" s="641"/>
      <c r="P3" s="640"/>
    </row>
    <row r="4" spans="1:16" ht="12.75" customHeight="1" x14ac:dyDescent="0.2">
      <c r="A4" s="235" t="s">
        <v>162</v>
      </c>
      <c r="B4" s="639"/>
      <c r="C4" s="639"/>
      <c r="D4" s="639"/>
      <c r="E4" s="639"/>
      <c r="F4" s="639"/>
      <c r="G4" s="639"/>
      <c r="H4" s="639"/>
      <c r="I4" s="639"/>
      <c r="J4" s="638"/>
      <c r="K4" s="637"/>
      <c r="L4" s="637"/>
      <c r="M4" s="637"/>
      <c r="N4" s="637"/>
      <c r="O4" s="637"/>
      <c r="P4" s="640"/>
    </row>
    <row r="5" spans="1:16" ht="12.75" customHeight="1" x14ac:dyDescent="0.2">
      <c r="A5" s="234"/>
      <c r="B5" s="637"/>
      <c r="C5" s="637"/>
      <c r="D5" s="636"/>
      <c r="E5" s="637"/>
      <c r="F5" s="637"/>
      <c r="G5" s="637"/>
      <c r="H5" s="637"/>
      <c r="I5" s="636"/>
      <c r="J5" s="637"/>
      <c r="K5" s="637"/>
      <c r="L5" s="637"/>
      <c r="M5" s="637"/>
      <c r="N5" s="637"/>
      <c r="O5" s="637"/>
      <c r="P5" s="640"/>
    </row>
    <row r="6" spans="1:16" ht="12.75" customHeight="1" x14ac:dyDescent="0.2">
      <c r="A6" s="234" t="s">
        <v>2</v>
      </c>
      <c r="B6" s="637"/>
      <c r="C6" s="637"/>
      <c r="D6" s="636"/>
      <c r="E6" s="637"/>
      <c r="F6" s="637"/>
      <c r="G6" s="637"/>
      <c r="H6" s="637"/>
      <c r="I6" s="636"/>
      <c r="J6" s="637"/>
      <c r="K6" s="637"/>
      <c r="L6" s="637"/>
      <c r="M6" s="637"/>
      <c r="N6" s="637"/>
      <c r="O6" s="637"/>
      <c r="P6" s="640"/>
    </row>
    <row r="7" spans="1:16" ht="12.75" customHeight="1" x14ac:dyDescent="0.2">
      <c r="A7" s="234" t="s">
        <v>3</v>
      </c>
      <c r="B7" s="637"/>
      <c r="C7" s="637"/>
      <c r="D7" s="636"/>
      <c r="E7" s="637"/>
      <c r="F7" s="637"/>
      <c r="G7" s="637"/>
      <c r="H7" s="637"/>
      <c r="I7" s="636"/>
      <c r="J7" s="637"/>
      <c r="K7" s="637"/>
      <c r="L7" s="637"/>
      <c r="M7" s="637"/>
      <c r="N7" s="637"/>
      <c r="O7" s="637"/>
      <c r="P7" s="640"/>
    </row>
    <row r="8" spans="1:16" ht="12.75" customHeight="1" x14ac:dyDescent="0.2">
      <c r="A8" s="234" t="s">
        <v>4</v>
      </c>
      <c r="B8" s="637"/>
      <c r="C8" s="637"/>
      <c r="D8" s="636"/>
      <c r="E8" s="637"/>
      <c r="F8" s="637"/>
      <c r="G8" s="637"/>
      <c r="H8" s="637"/>
      <c r="I8" s="636"/>
      <c r="J8" s="637"/>
      <c r="K8" s="637"/>
      <c r="L8" s="637"/>
      <c r="M8" s="637"/>
      <c r="N8" s="637"/>
      <c r="O8" s="637"/>
      <c r="P8" s="640"/>
    </row>
    <row r="9" spans="1:16" ht="12.75" customHeight="1" x14ac:dyDescent="0.2">
      <c r="A9" s="90" t="s">
        <v>5</v>
      </c>
      <c r="B9" s="89"/>
      <c r="C9" s="89"/>
      <c r="D9" s="10531"/>
      <c r="E9" s="89"/>
      <c r="F9" s="89"/>
      <c r="G9" s="89"/>
      <c r="H9" s="89"/>
      <c r="I9" s="10531"/>
      <c r="J9" s="89"/>
      <c r="K9" s="89"/>
      <c r="L9" s="89"/>
      <c r="M9" s="89"/>
      <c r="N9" s="89"/>
      <c r="O9" s="89"/>
      <c r="P9" s="88"/>
    </row>
    <row r="10" spans="1:16" ht="12.75" customHeight="1" x14ac:dyDescent="0.2">
      <c r="A10" s="234" t="s">
        <v>6</v>
      </c>
      <c r="B10" s="637"/>
      <c r="C10" s="637"/>
      <c r="D10" s="636"/>
      <c r="E10" s="637"/>
      <c r="F10" s="637"/>
      <c r="G10" s="637"/>
      <c r="H10" s="637"/>
      <c r="I10" s="636"/>
      <c r="J10" s="637"/>
      <c r="K10" s="637"/>
      <c r="L10" s="637"/>
      <c r="M10" s="637"/>
      <c r="N10" s="637"/>
      <c r="O10" s="637"/>
      <c r="P10" s="640"/>
    </row>
    <row r="11" spans="1:16" ht="12.75" customHeight="1" x14ac:dyDescent="0.2">
      <c r="A11" s="234"/>
      <c r="B11" s="637"/>
      <c r="C11" s="637"/>
      <c r="D11" s="636"/>
      <c r="E11" s="637"/>
      <c r="F11" s="637"/>
      <c r="G11" s="633"/>
      <c r="H11" s="637"/>
      <c r="I11" s="636"/>
      <c r="J11" s="637"/>
      <c r="K11" s="637"/>
      <c r="L11" s="637"/>
      <c r="M11" s="637"/>
      <c r="N11" s="637"/>
      <c r="O11" s="637"/>
      <c r="P11" s="640"/>
    </row>
    <row r="12" spans="1:16" ht="12.75" customHeight="1" x14ac:dyDescent="0.2">
      <c r="A12" s="87" t="s">
        <v>163</v>
      </c>
      <c r="B12" s="86"/>
      <c r="C12" s="86"/>
      <c r="D12" s="10533"/>
      <c r="E12" s="86" t="s">
        <v>8</v>
      </c>
      <c r="F12" s="86"/>
      <c r="G12" s="86"/>
      <c r="H12" s="86"/>
      <c r="I12" s="10533"/>
      <c r="J12" s="86"/>
      <c r="K12" s="86"/>
      <c r="L12" s="86"/>
      <c r="M12" s="86"/>
      <c r="N12" s="85" t="s">
        <v>164</v>
      </c>
      <c r="O12" s="86"/>
      <c r="P12" s="84"/>
    </row>
    <row r="13" spans="1:16" ht="12.75" customHeight="1" x14ac:dyDescent="0.2">
      <c r="A13" s="234"/>
      <c r="B13" s="637"/>
      <c r="C13" s="637"/>
      <c r="D13" s="636"/>
      <c r="E13" s="637"/>
      <c r="F13" s="637"/>
      <c r="G13" s="637"/>
      <c r="H13" s="637"/>
      <c r="I13" s="636"/>
      <c r="J13" s="637"/>
      <c r="K13" s="637"/>
      <c r="L13" s="637"/>
      <c r="M13" s="637"/>
      <c r="N13" s="637"/>
      <c r="O13" s="637"/>
      <c r="P13" s="640"/>
    </row>
    <row r="14" spans="1:16" ht="12.75" customHeight="1" x14ac:dyDescent="0.2">
      <c r="A14" s="83" t="s">
        <v>10</v>
      </c>
      <c r="B14" s="82"/>
      <c r="C14" s="82"/>
      <c r="D14" s="81"/>
      <c r="E14" s="82"/>
      <c r="F14" s="82"/>
      <c r="G14" s="82"/>
      <c r="H14" s="82"/>
      <c r="I14" s="81"/>
      <c r="J14" s="82"/>
      <c r="K14" s="82"/>
      <c r="L14" s="82"/>
      <c r="M14" s="82"/>
      <c r="N14" s="80"/>
      <c r="O14" s="79"/>
      <c r="P14" s="78"/>
    </row>
    <row r="15" spans="1:16" ht="12.75" customHeight="1" x14ac:dyDescent="0.2">
      <c r="A15" s="228"/>
      <c r="B15" s="637"/>
      <c r="C15" s="637"/>
      <c r="D15" s="636"/>
      <c r="E15" s="637"/>
      <c r="F15" s="637"/>
      <c r="G15" s="637"/>
      <c r="H15" s="637"/>
      <c r="I15" s="636"/>
      <c r="J15" s="637"/>
      <c r="K15" s="637"/>
      <c r="L15" s="637"/>
      <c r="M15" s="637"/>
      <c r="N15" s="630" t="s">
        <v>11</v>
      </c>
      <c r="O15" s="227" t="s">
        <v>12</v>
      </c>
      <c r="P15" s="640"/>
    </row>
    <row r="16" spans="1:16" ht="12.75" customHeight="1" x14ac:dyDescent="0.2">
      <c r="A16" s="77" t="s">
        <v>13</v>
      </c>
      <c r="B16" s="76"/>
      <c r="C16" s="76"/>
      <c r="D16" s="75"/>
      <c r="E16" s="76"/>
      <c r="F16" s="76"/>
      <c r="G16" s="76"/>
      <c r="H16" s="76"/>
      <c r="I16" s="75"/>
      <c r="J16" s="76"/>
      <c r="K16" s="76"/>
      <c r="L16" s="76"/>
      <c r="M16" s="76"/>
      <c r="N16" s="74"/>
      <c r="O16" s="73"/>
      <c r="P16" s="73"/>
    </row>
    <row r="17" spans="1:47" ht="12.75" customHeight="1" x14ac:dyDescent="0.2">
      <c r="A17" s="10536" t="s">
        <v>14</v>
      </c>
      <c r="B17" s="10537"/>
      <c r="C17" s="10537"/>
      <c r="D17" s="10538"/>
      <c r="E17" s="10537"/>
      <c r="F17" s="10537"/>
      <c r="G17" s="10537"/>
      <c r="H17" s="10537"/>
      <c r="I17" s="10538"/>
      <c r="J17" s="10537"/>
      <c r="K17" s="10537"/>
      <c r="L17" s="10537"/>
      <c r="M17" s="10537"/>
      <c r="N17" s="10539" t="s">
        <v>15</v>
      </c>
      <c r="O17" s="10540" t="s">
        <v>16</v>
      </c>
      <c r="P17" s="10541"/>
    </row>
    <row r="18" spans="1:47" ht="12.75" customHeight="1" x14ac:dyDescent="0.2">
      <c r="A18" s="72"/>
      <c r="B18" s="71"/>
      <c r="C18" s="71"/>
      <c r="D18" s="10542"/>
      <c r="E18" s="71"/>
      <c r="F18" s="71"/>
      <c r="G18" s="71"/>
      <c r="H18" s="71"/>
      <c r="I18" s="10542"/>
      <c r="J18" s="71"/>
      <c r="K18" s="71"/>
      <c r="L18" s="71"/>
      <c r="M18" s="71"/>
      <c r="N18" s="10543"/>
      <c r="O18" s="10544"/>
      <c r="P18" s="70" t="s">
        <v>8</v>
      </c>
    </row>
    <row r="19" spans="1:47" ht="12.75" customHeight="1" x14ac:dyDescent="0.2">
      <c r="A19" s="228"/>
      <c r="B19" s="637"/>
      <c r="C19" s="637"/>
      <c r="D19" s="636"/>
      <c r="E19" s="637"/>
      <c r="F19" s="637"/>
      <c r="G19" s="637"/>
      <c r="H19" s="637"/>
      <c r="I19" s="636"/>
      <c r="J19" s="637"/>
      <c r="K19" s="222"/>
      <c r="L19" s="637" t="s">
        <v>17</v>
      </c>
      <c r="M19" s="637"/>
      <c r="N19" s="624"/>
      <c r="O19" s="221"/>
      <c r="P19" s="640"/>
      <c r="AU19" s="10673"/>
    </row>
    <row r="20" spans="1:47" ht="12.75" customHeight="1" x14ac:dyDescent="0.2">
      <c r="A20" s="10545"/>
      <c r="B20" s="10546"/>
      <c r="C20" s="10546"/>
      <c r="D20" s="10547"/>
      <c r="E20" s="10546"/>
      <c r="F20" s="10546"/>
      <c r="G20" s="10546"/>
      <c r="H20" s="10546"/>
      <c r="I20" s="10547"/>
      <c r="J20" s="10546"/>
      <c r="K20" s="10546"/>
      <c r="L20" s="10546"/>
      <c r="M20" s="10546"/>
      <c r="N20" s="10548"/>
      <c r="O20" s="10549"/>
      <c r="P20" s="10550"/>
    </row>
    <row r="21" spans="1:47" ht="12.75" customHeight="1" x14ac:dyDescent="0.2">
      <c r="A21" s="234"/>
      <c r="B21" s="637"/>
      <c r="C21" s="641"/>
      <c r="D21" s="641"/>
      <c r="E21" s="637"/>
      <c r="F21" s="637"/>
      <c r="G21" s="637"/>
      <c r="H21" s="637" t="s">
        <v>8</v>
      </c>
      <c r="I21" s="636"/>
      <c r="J21" s="637"/>
      <c r="K21" s="637"/>
      <c r="L21" s="637"/>
      <c r="M21" s="637"/>
      <c r="N21" s="622"/>
      <c r="O21" s="621"/>
      <c r="P21" s="640"/>
    </row>
    <row r="22" spans="1:47" ht="12.75" customHeight="1" x14ac:dyDescent="0.2">
      <c r="A22" s="228"/>
      <c r="B22" s="637"/>
      <c r="C22" s="637"/>
      <c r="D22" s="636"/>
      <c r="E22" s="637"/>
      <c r="F22" s="637"/>
      <c r="G22" s="637"/>
      <c r="H22" s="637"/>
      <c r="I22" s="636"/>
      <c r="J22" s="637"/>
      <c r="K22" s="637"/>
      <c r="L22" s="637"/>
      <c r="M22" s="637"/>
      <c r="N22" s="637"/>
      <c r="O22" s="637"/>
      <c r="P22" s="640"/>
    </row>
    <row r="23" spans="1:47" ht="12.75" customHeight="1" x14ac:dyDescent="0.2">
      <c r="A23" s="10553" t="s">
        <v>18</v>
      </c>
      <c r="B23" s="10554"/>
      <c r="C23" s="10554"/>
      <c r="D23" s="10555"/>
      <c r="E23" s="10556" t="s">
        <v>19</v>
      </c>
      <c r="F23" s="10556"/>
      <c r="G23" s="10556"/>
      <c r="H23" s="10556"/>
      <c r="I23" s="10556"/>
      <c r="J23" s="10556"/>
      <c r="K23" s="10556"/>
      <c r="L23" s="10556"/>
      <c r="M23" s="10554"/>
      <c r="N23" s="10554"/>
      <c r="O23" s="10554"/>
      <c r="P23" s="10557"/>
    </row>
    <row r="24" spans="1:47" ht="15.75" x14ac:dyDescent="0.25">
      <c r="A24" s="228"/>
      <c r="B24" s="637"/>
      <c r="C24" s="637"/>
      <c r="D24" s="636"/>
      <c r="E24" s="620" t="s">
        <v>20</v>
      </c>
      <c r="F24" s="620"/>
      <c r="G24" s="620"/>
      <c r="H24" s="620"/>
      <c r="I24" s="620"/>
      <c r="J24" s="620"/>
      <c r="K24" s="620"/>
      <c r="L24" s="620"/>
      <c r="M24" s="637"/>
      <c r="N24" s="637"/>
      <c r="O24" s="637"/>
      <c r="P24" s="640"/>
    </row>
    <row r="25" spans="1:47" ht="12.75" customHeight="1" x14ac:dyDescent="0.2">
      <c r="A25" s="619"/>
      <c r="B25" s="618" t="s">
        <v>21</v>
      </c>
      <c r="C25" s="617"/>
      <c r="D25" s="617"/>
      <c r="E25" s="617"/>
      <c r="F25" s="617"/>
      <c r="G25" s="617"/>
      <c r="H25" s="617"/>
      <c r="I25" s="617"/>
      <c r="J25" s="617"/>
      <c r="K25" s="617"/>
      <c r="L25" s="617"/>
      <c r="M25" s="617"/>
      <c r="N25" s="617"/>
      <c r="O25" s="637"/>
      <c r="P25" s="640"/>
    </row>
    <row r="26" spans="1:47" ht="12.75" customHeight="1" x14ac:dyDescent="0.2">
      <c r="A26" s="10561" t="s">
        <v>22</v>
      </c>
      <c r="B26" s="10562" t="s">
        <v>23</v>
      </c>
      <c r="C26" s="10562"/>
      <c r="D26" s="10561" t="s">
        <v>24</v>
      </c>
      <c r="E26" s="10561" t="s">
        <v>25</v>
      </c>
      <c r="F26" s="10561" t="s">
        <v>22</v>
      </c>
      <c r="G26" s="10562" t="s">
        <v>23</v>
      </c>
      <c r="H26" s="10562"/>
      <c r="I26" s="10561" t="s">
        <v>24</v>
      </c>
      <c r="J26" s="10561" t="s">
        <v>25</v>
      </c>
      <c r="K26" s="10561" t="s">
        <v>22</v>
      </c>
      <c r="L26" s="10562" t="s">
        <v>23</v>
      </c>
      <c r="M26" s="10562"/>
      <c r="N26" s="10563" t="s">
        <v>24</v>
      </c>
      <c r="O26" s="10561" t="s">
        <v>25</v>
      </c>
      <c r="P26" s="69"/>
    </row>
    <row r="27" spans="1:47" ht="12.75" customHeight="1" x14ac:dyDescent="0.2">
      <c r="A27" s="616"/>
      <c r="B27" s="615" t="s">
        <v>26</v>
      </c>
      <c r="C27" s="615" t="s">
        <v>2</v>
      </c>
      <c r="D27" s="616"/>
      <c r="E27" s="616"/>
      <c r="F27" s="616"/>
      <c r="G27" s="615" t="s">
        <v>26</v>
      </c>
      <c r="H27" s="615" t="s">
        <v>2</v>
      </c>
      <c r="I27" s="616"/>
      <c r="J27" s="616"/>
      <c r="K27" s="616"/>
      <c r="L27" s="615" t="s">
        <v>26</v>
      </c>
      <c r="M27" s="615" t="s">
        <v>2</v>
      </c>
      <c r="N27" s="614"/>
      <c r="O27" s="616"/>
      <c r="P27" s="640"/>
      <c r="Q27" s="35" t="s">
        <v>166</v>
      </c>
      <c r="R27" s="34"/>
      <c r="S27" s="238" t="s">
        <v>167</v>
      </c>
    </row>
    <row r="28" spans="1:47" ht="12.75" customHeight="1" x14ac:dyDescent="0.2">
      <c r="A28" s="10567">
        <v>1</v>
      </c>
      <c r="B28" s="10568">
        <v>0</v>
      </c>
      <c r="C28" s="10569">
        <v>0.15</v>
      </c>
      <c r="D28" s="10570">
        <v>16000</v>
      </c>
      <c r="E28" s="10571">
        <f t="shared" ref="E28:E59" si="0">D28*(100-2.68)/100</f>
        <v>15571.2</v>
      </c>
      <c r="F28" s="10572">
        <v>33</v>
      </c>
      <c r="G28" s="10573">
        <v>8</v>
      </c>
      <c r="H28" s="10573">
        <v>8.15</v>
      </c>
      <c r="I28" s="10570">
        <v>16000</v>
      </c>
      <c r="J28" s="10571">
        <f t="shared" ref="J28:J59" si="1">I28*(100-2.68)/100</f>
        <v>15571.2</v>
      </c>
      <c r="K28" s="10572">
        <v>65</v>
      </c>
      <c r="L28" s="10573">
        <v>16</v>
      </c>
      <c r="M28" s="10573">
        <v>16.149999999999999</v>
      </c>
      <c r="N28" s="10570">
        <v>16000</v>
      </c>
      <c r="O28" s="10571">
        <f t="shared" ref="O28:O59" si="2">N28*(100-2.68)/100</f>
        <v>15571.2</v>
      </c>
      <c r="P28" s="10574"/>
      <c r="Q28" s="10568">
        <v>0</v>
      </c>
      <c r="R28" s="33">
        <v>0.15</v>
      </c>
      <c r="S28" s="11">
        <f>AVERAGE(D28:D31)</f>
        <v>16000</v>
      </c>
    </row>
    <row r="29" spans="1:47" ht="12.75" customHeight="1" x14ac:dyDescent="0.2">
      <c r="A29" s="10670">
        <v>2</v>
      </c>
      <c r="B29" s="10670">
        <v>0.15</v>
      </c>
      <c r="C29" s="214">
        <v>0.3</v>
      </c>
      <c r="D29" s="10673">
        <v>16000</v>
      </c>
      <c r="E29" s="215">
        <f t="shared" si="0"/>
        <v>15571.2</v>
      </c>
      <c r="F29" s="10675">
        <v>34</v>
      </c>
      <c r="G29" s="10671">
        <v>8.15</v>
      </c>
      <c r="H29" s="10671">
        <v>8.3000000000000007</v>
      </c>
      <c r="I29" s="10673">
        <v>16000</v>
      </c>
      <c r="J29" s="215">
        <f t="shared" si="1"/>
        <v>15571.2</v>
      </c>
      <c r="K29" s="10675">
        <v>66</v>
      </c>
      <c r="L29" s="10671">
        <v>16.149999999999999</v>
      </c>
      <c r="M29" s="10671">
        <v>16.3</v>
      </c>
      <c r="N29" s="10673">
        <v>16000</v>
      </c>
      <c r="O29" s="215">
        <f t="shared" si="2"/>
        <v>15571.2</v>
      </c>
      <c r="P29" s="640"/>
      <c r="Q29" s="30">
        <v>1</v>
      </c>
      <c r="R29" s="29">
        <v>1.1499999999999999</v>
      </c>
      <c r="S29" s="11">
        <f>AVERAGE(D32:D35)</f>
        <v>16000</v>
      </c>
    </row>
    <row r="30" spans="1:47" ht="12.75" customHeight="1" x14ac:dyDescent="0.2">
      <c r="A30" s="10575">
        <v>3</v>
      </c>
      <c r="B30" s="10576">
        <v>0.3</v>
      </c>
      <c r="C30" s="10577">
        <v>0.45</v>
      </c>
      <c r="D30" s="10578">
        <v>16000</v>
      </c>
      <c r="E30" s="10579">
        <f t="shared" si="0"/>
        <v>15571.2</v>
      </c>
      <c r="F30" s="10580">
        <v>35</v>
      </c>
      <c r="G30" s="10581">
        <v>8.3000000000000007</v>
      </c>
      <c r="H30" s="10581">
        <v>8.4499999999999993</v>
      </c>
      <c r="I30" s="10578">
        <v>16000</v>
      </c>
      <c r="J30" s="10579">
        <f t="shared" si="1"/>
        <v>15571.2</v>
      </c>
      <c r="K30" s="10580">
        <v>67</v>
      </c>
      <c r="L30" s="10581">
        <v>16.3</v>
      </c>
      <c r="M30" s="10581">
        <v>16.45</v>
      </c>
      <c r="N30" s="10578">
        <v>16000</v>
      </c>
      <c r="O30" s="10579">
        <f t="shared" si="2"/>
        <v>15571.2</v>
      </c>
      <c r="P30" s="68"/>
      <c r="Q30" s="10605">
        <v>2</v>
      </c>
      <c r="R30" s="25">
        <v>2.15</v>
      </c>
      <c r="S30" s="11">
        <f>AVERAGE(D36:D39)</f>
        <v>16000</v>
      </c>
      <c r="V30" s="10582"/>
    </row>
    <row r="31" spans="1:47" ht="12.75" customHeight="1" x14ac:dyDescent="0.2">
      <c r="A31" s="10670">
        <v>4</v>
      </c>
      <c r="B31" s="10670">
        <v>0.45</v>
      </c>
      <c r="C31" s="10671">
        <v>1</v>
      </c>
      <c r="D31" s="10673">
        <v>16000</v>
      </c>
      <c r="E31" s="215">
        <f t="shared" si="0"/>
        <v>15571.2</v>
      </c>
      <c r="F31" s="10675">
        <v>36</v>
      </c>
      <c r="G31" s="10671">
        <v>8.4499999999999993</v>
      </c>
      <c r="H31" s="10671">
        <v>9</v>
      </c>
      <c r="I31" s="10673">
        <v>16000</v>
      </c>
      <c r="J31" s="215">
        <f t="shared" si="1"/>
        <v>15571.2</v>
      </c>
      <c r="K31" s="10675">
        <v>68</v>
      </c>
      <c r="L31" s="10671">
        <v>16.45</v>
      </c>
      <c r="M31" s="10671">
        <v>17</v>
      </c>
      <c r="N31" s="10673">
        <v>16000</v>
      </c>
      <c r="O31" s="215">
        <f t="shared" si="2"/>
        <v>15571.2</v>
      </c>
      <c r="P31" s="640"/>
      <c r="Q31" s="10614">
        <v>3</v>
      </c>
      <c r="R31" s="10615">
        <v>3.15</v>
      </c>
      <c r="S31" s="11">
        <f>AVERAGE(D40:D43)</f>
        <v>16000</v>
      </c>
    </row>
    <row r="32" spans="1:47" ht="12.75" customHeight="1" x14ac:dyDescent="0.2">
      <c r="A32" s="10583">
        <v>5</v>
      </c>
      <c r="B32" s="10584">
        <v>1</v>
      </c>
      <c r="C32" s="10585">
        <v>1.1499999999999999</v>
      </c>
      <c r="D32" s="10586">
        <v>16000</v>
      </c>
      <c r="E32" s="10587">
        <f t="shared" si="0"/>
        <v>15571.2</v>
      </c>
      <c r="F32" s="10588">
        <v>37</v>
      </c>
      <c r="G32" s="10584">
        <v>9</v>
      </c>
      <c r="H32" s="10584">
        <v>9.15</v>
      </c>
      <c r="I32" s="10586">
        <v>16000</v>
      </c>
      <c r="J32" s="10587">
        <f t="shared" si="1"/>
        <v>15571.2</v>
      </c>
      <c r="K32" s="10588">
        <v>69</v>
      </c>
      <c r="L32" s="10584">
        <v>17</v>
      </c>
      <c r="M32" s="10584">
        <v>17.149999999999999</v>
      </c>
      <c r="N32" s="10586">
        <v>16000</v>
      </c>
      <c r="O32" s="10587">
        <f t="shared" si="2"/>
        <v>15571.2</v>
      </c>
      <c r="P32" s="67"/>
      <c r="Q32" s="10623">
        <v>4</v>
      </c>
      <c r="R32" s="10624">
        <v>4.1500000000000004</v>
      </c>
      <c r="S32" s="11">
        <f>AVERAGE(D44:D47)</f>
        <v>16000</v>
      </c>
      <c r="AQ32" s="10586"/>
    </row>
    <row r="33" spans="1:19" ht="12.75" customHeight="1" x14ac:dyDescent="0.2">
      <c r="A33" s="10589">
        <v>6</v>
      </c>
      <c r="B33" s="10590">
        <v>1.1499999999999999</v>
      </c>
      <c r="C33" s="10591">
        <v>1.3</v>
      </c>
      <c r="D33" s="10592">
        <v>16000</v>
      </c>
      <c r="E33" s="10593">
        <f t="shared" si="0"/>
        <v>15571.2</v>
      </c>
      <c r="F33" s="10594">
        <v>38</v>
      </c>
      <c r="G33" s="10591">
        <v>9.15</v>
      </c>
      <c r="H33" s="10591">
        <v>9.3000000000000007</v>
      </c>
      <c r="I33" s="10592">
        <v>16000</v>
      </c>
      <c r="J33" s="10593">
        <f t="shared" si="1"/>
        <v>15571.2</v>
      </c>
      <c r="K33" s="10594">
        <v>70</v>
      </c>
      <c r="L33" s="10591">
        <v>17.149999999999999</v>
      </c>
      <c r="M33" s="10591">
        <v>17.3</v>
      </c>
      <c r="N33" s="10592">
        <v>16000</v>
      </c>
      <c r="O33" s="10593">
        <f t="shared" si="2"/>
        <v>15571.2</v>
      </c>
      <c r="P33" s="10595"/>
      <c r="Q33" s="10644">
        <v>5</v>
      </c>
      <c r="R33" s="22">
        <v>5.15</v>
      </c>
      <c r="S33" s="11">
        <f>AVERAGE(D48:D51)</f>
        <v>16000</v>
      </c>
    </row>
    <row r="34" spans="1:19" x14ac:dyDescent="0.2">
      <c r="A34" s="10596">
        <v>7</v>
      </c>
      <c r="B34" s="10597">
        <v>1.3</v>
      </c>
      <c r="C34" s="10598">
        <v>1.45</v>
      </c>
      <c r="D34" s="10599">
        <v>16000</v>
      </c>
      <c r="E34" s="10600">
        <f t="shared" si="0"/>
        <v>15571.2</v>
      </c>
      <c r="F34" s="10601">
        <v>39</v>
      </c>
      <c r="G34" s="10602">
        <v>9.3000000000000007</v>
      </c>
      <c r="H34" s="10602">
        <v>9.4499999999999993</v>
      </c>
      <c r="I34" s="10599">
        <v>16000</v>
      </c>
      <c r="J34" s="10600">
        <f t="shared" si="1"/>
        <v>15571.2</v>
      </c>
      <c r="K34" s="10601">
        <v>71</v>
      </c>
      <c r="L34" s="10602">
        <v>17.3</v>
      </c>
      <c r="M34" s="10602">
        <v>17.45</v>
      </c>
      <c r="N34" s="10599">
        <v>16000</v>
      </c>
      <c r="O34" s="10600">
        <f t="shared" si="2"/>
        <v>15571.2</v>
      </c>
      <c r="P34" s="10603"/>
      <c r="Q34" s="10668">
        <v>6</v>
      </c>
      <c r="R34" s="19">
        <v>6.15</v>
      </c>
      <c r="S34" s="11">
        <f>AVERAGE(D52:D55)</f>
        <v>16000</v>
      </c>
    </row>
    <row r="35" spans="1:19" x14ac:dyDescent="0.2">
      <c r="A35" s="10670">
        <v>8</v>
      </c>
      <c r="B35" s="10670">
        <v>1.45</v>
      </c>
      <c r="C35" s="10671">
        <v>2</v>
      </c>
      <c r="D35" s="10673">
        <v>16000</v>
      </c>
      <c r="E35" s="215">
        <f t="shared" si="0"/>
        <v>15571.2</v>
      </c>
      <c r="F35" s="10675">
        <v>40</v>
      </c>
      <c r="G35" s="10671">
        <v>9.4499999999999993</v>
      </c>
      <c r="H35" s="10671">
        <v>10</v>
      </c>
      <c r="I35" s="10673">
        <v>16000</v>
      </c>
      <c r="J35" s="215">
        <f t="shared" si="1"/>
        <v>15571.2</v>
      </c>
      <c r="K35" s="10675">
        <v>72</v>
      </c>
      <c r="L35" s="10676">
        <v>17.45</v>
      </c>
      <c r="M35" s="10671">
        <v>18</v>
      </c>
      <c r="N35" s="10673">
        <v>16000</v>
      </c>
      <c r="O35" s="215">
        <f t="shared" si="2"/>
        <v>15571.2</v>
      </c>
      <c r="P35" s="640"/>
      <c r="Q35" s="59">
        <v>7</v>
      </c>
      <c r="R35" s="10682">
        <v>7.15</v>
      </c>
      <c r="S35" s="11">
        <f>AVERAGE(D56:D59)</f>
        <v>16000</v>
      </c>
    </row>
    <row r="36" spans="1:19" x14ac:dyDescent="0.2">
      <c r="A36" s="10604">
        <v>9</v>
      </c>
      <c r="B36" s="10605">
        <v>2</v>
      </c>
      <c r="C36" s="10606">
        <v>2.15</v>
      </c>
      <c r="D36" s="10607">
        <v>16000</v>
      </c>
      <c r="E36" s="10608">
        <f t="shared" si="0"/>
        <v>15571.2</v>
      </c>
      <c r="F36" s="10609">
        <v>41</v>
      </c>
      <c r="G36" s="10610">
        <v>10</v>
      </c>
      <c r="H36" s="10611">
        <v>10.15</v>
      </c>
      <c r="I36" s="10607">
        <v>16000</v>
      </c>
      <c r="J36" s="10608">
        <f t="shared" si="1"/>
        <v>15571.2</v>
      </c>
      <c r="K36" s="10609">
        <v>73</v>
      </c>
      <c r="L36" s="10611">
        <v>18</v>
      </c>
      <c r="M36" s="10610">
        <v>18.149999999999999</v>
      </c>
      <c r="N36" s="10607">
        <v>16000</v>
      </c>
      <c r="O36" s="10608">
        <f t="shared" si="2"/>
        <v>15571.2</v>
      </c>
      <c r="P36" s="10612"/>
      <c r="Q36" s="15">
        <v>8</v>
      </c>
      <c r="R36" s="15">
        <v>8.15</v>
      </c>
      <c r="S36" s="11">
        <f>AVERAGE(I28:I31)</f>
        <v>16000</v>
      </c>
    </row>
    <row r="37" spans="1:19" x14ac:dyDescent="0.2">
      <c r="A37" s="10670">
        <v>10</v>
      </c>
      <c r="B37" s="10670">
        <v>2.15</v>
      </c>
      <c r="C37" s="10671">
        <v>2.2999999999999998</v>
      </c>
      <c r="D37" s="10673">
        <v>16000</v>
      </c>
      <c r="E37" s="215">
        <f t="shared" si="0"/>
        <v>15571.2</v>
      </c>
      <c r="F37" s="10675">
        <v>42</v>
      </c>
      <c r="G37" s="10671">
        <v>10.15</v>
      </c>
      <c r="H37" s="10676">
        <v>10.3</v>
      </c>
      <c r="I37" s="10673">
        <v>16000</v>
      </c>
      <c r="J37" s="215">
        <f t="shared" si="1"/>
        <v>15571.2</v>
      </c>
      <c r="K37" s="10675">
        <v>74</v>
      </c>
      <c r="L37" s="10676">
        <v>18.149999999999999</v>
      </c>
      <c r="M37" s="10671">
        <v>18.3</v>
      </c>
      <c r="N37" s="10673">
        <v>16000</v>
      </c>
      <c r="O37" s="215">
        <f t="shared" si="2"/>
        <v>15571.2</v>
      </c>
      <c r="P37" s="640"/>
      <c r="Q37" s="30">
        <v>9</v>
      </c>
      <c r="R37" s="30">
        <v>9.15</v>
      </c>
      <c r="S37" s="11">
        <f>AVERAGE(I32:I35)</f>
        <v>16000</v>
      </c>
    </row>
    <row r="38" spans="1:19" x14ac:dyDescent="0.2">
      <c r="A38" s="10670">
        <v>11</v>
      </c>
      <c r="B38" s="214">
        <v>2.2999999999999998</v>
      </c>
      <c r="C38" s="216">
        <v>2.4500000000000002</v>
      </c>
      <c r="D38" s="10673">
        <v>16000</v>
      </c>
      <c r="E38" s="215">
        <f t="shared" si="0"/>
        <v>15571.2</v>
      </c>
      <c r="F38" s="10675">
        <v>43</v>
      </c>
      <c r="G38" s="10671">
        <v>10.3</v>
      </c>
      <c r="H38" s="10676">
        <v>10.45</v>
      </c>
      <c r="I38" s="10673">
        <v>16000</v>
      </c>
      <c r="J38" s="215">
        <f t="shared" si="1"/>
        <v>15571.2</v>
      </c>
      <c r="K38" s="10675">
        <v>75</v>
      </c>
      <c r="L38" s="10676">
        <v>18.3</v>
      </c>
      <c r="M38" s="10671">
        <v>18.45</v>
      </c>
      <c r="N38" s="10673">
        <v>16000</v>
      </c>
      <c r="O38" s="215">
        <f t="shared" si="2"/>
        <v>15571.2</v>
      </c>
      <c r="P38" s="640"/>
      <c r="Q38" s="10611">
        <v>10</v>
      </c>
      <c r="R38" s="10611">
        <v>10.15</v>
      </c>
      <c r="S38" s="11">
        <f>AVERAGE(I36:I39)</f>
        <v>16000</v>
      </c>
    </row>
    <row r="39" spans="1:19" x14ac:dyDescent="0.2">
      <c r="A39" s="10670">
        <v>12</v>
      </c>
      <c r="B39" s="10670">
        <v>2.4500000000000002</v>
      </c>
      <c r="C39" s="10671">
        <v>3</v>
      </c>
      <c r="D39" s="10673">
        <v>16000</v>
      </c>
      <c r="E39" s="215">
        <f t="shared" si="0"/>
        <v>15571.2</v>
      </c>
      <c r="F39" s="10675">
        <v>44</v>
      </c>
      <c r="G39" s="10671">
        <v>10.45</v>
      </c>
      <c r="H39" s="10676">
        <v>11</v>
      </c>
      <c r="I39" s="10673">
        <v>16000</v>
      </c>
      <c r="J39" s="215">
        <f t="shared" si="1"/>
        <v>15571.2</v>
      </c>
      <c r="K39" s="10675">
        <v>76</v>
      </c>
      <c r="L39" s="10676">
        <v>18.45</v>
      </c>
      <c r="M39" s="10671">
        <v>19</v>
      </c>
      <c r="N39" s="10673">
        <v>16000</v>
      </c>
      <c r="O39" s="215">
        <f t="shared" si="2"/>
        <v>15571.2</v>
      </c>
      <c r="P39" s="640"/>
      <c r="Q39" s="10620">
        <v>11</v>
      </c>
      <c r="R39" s="10620">
        <v>11.15</v>
      </c>
      <c r="S39" s="11">
        <f>AVERAGE(I40:I43)</f>
        <v>16000</v>
      </c>
    </row>
    <row r="40" spans="1:19" x14ac:dyDescent="0.2">
      <c r="A40" s="10613">
        <v>13</v>
      </c>
      <c r="B40" s="10614">
        <v>3</v>
      </c>
      <c r="C40" s="10615">
        <v>3.15</v>
      </c>
      <c r="D40" s="10616">
        <v>16000</v>
      </c>
      <c r="E40" s="10617">
        <f t="shared" si="0"/>
        <v>15571.2</v>
      </c>
      <c r="F40" s="10618">
        <v>45</v>
      </c>
      <c r="G40" s="10619">
        <v>11</v>
      </c>
      <c r="H40" s="10620">
        <v>11.15</v>
      </c>
      <c r="I40" s="10616">
        <v>16000</v>
      </c>
      <c r="J40" s="10617">
        <f t="shared" si="1"/>
        <v>15571.2</v>
      </c>
      <c r="K40" s="10618">
        <v>77</v>
      </c>
      <c r="L40" s="10620">
        <v>19</v>
      </c>
      <c r="M40" s="10619">
        <v>19.149999999999999</v>
      </c>
      <c r="N40" s="10616">
        <v>16000</v>
      </c>
      <c r="O40" s="10617">
        <f t="shared" si="2"/>
        <v>15571.2</v>
      </c>
      <c r="P40" s="10621"/>
      <c r="Q40" s="10629">
        <v>12</v>
      </c>
      <c r="R40" s="10629">
        <v>12.15</v>
      </c>
      <c r="S40" s="11">
        <f>AVERAGE(I44:I47)</f>
        <v>16000</v>
      </c>
    </row>
    <row r="41" spans="1:19" x14ac:dyDescent="0.2">
      <c r="A41" s="10670">
        <v>14</v>
      </c>
      <c r="B41" s="10670">
        <v>3.15</v>
      </c>
      <c r="C41" s="10676">
        <v>3.3</v>
      </c>
      <c r="D41" s="10673">
        <v>16000</v>
      </c>
      <c r="E41" s="215">
        <f t="shared" si="0"/>
        <v>15571.2</v>
      </c>
      <c r="F41" s="10675">
        <v>46</v>
      </c>
      <c r="G41" s="10671">
        <v>11.15</v>
      </c>
      <c r="H41" s="10676">
        <v>11.3</v>
      </c>
      <c r="I41" s="10673">
        <v>16000</v>
      </c>
      <c r="J41" s="215">
        <f t="shared" si="1"/>
        <v>15571.2</v>
      </c>
      <c r="K41" s="10675">
        <v>78</v>
      </c>
      <c r="L41" s="10676">
        <v>19.149999999999999</v>
      </c>
      <c r="M41" s="10671">
        <v>19.3</v>
      </c>
      <c r="N41" s="10673">
        <v>16000</v>
      </c>
      <c r="O41" s="215">
        <f t="shared" si="2"/>
        <v>15571.2</v>
      </c>
      <c r="P41" s="640"/>
      <c r="Q41" s="10644">
        <v>13</v>
      </c>
      <c r="R41" s="10644">
        <v>13.15</v>
      </c>
      <c r="S41" s="11">
        <f>AVERAGE(I48:I51)</f>
        <v>16000</v>
      </c>
    </row>
    <row r="42" spans="1:19" x14ac:dyDescent="0.2">
      <c r="A42" s="10670">
        <v>15</v>
      </c>
      <c r="B42" s="214">
        <v>3.3</v>
      </c>
      <c r="C42" s="10672">
        <v>3.45</v>
      </c>
      <c r="D42" s="10673">
        <v>16000</v>
      </c>
      <c r="E42" s="215">
        <f t="shared" si="0"/>
        <v>15571.2</v>
      </c>
      <c r="F42" s="10675">
        <v>47</v>
      </c>
      <c r="G42" s="10671">
        <v>11.3</v>
      </c>
      <c r="H42" s="10676">
        <v>11.45</v>
      </c>
      <c r="I42" s="10673">
        <v>16000</v>
      </c>
      <c r="J42" s="215">
        <f t="shared" si="1"/>
        <v>15571.2</v>
      </c>
      <c r="K42" s="10675">
        <v>79</v>
      </c>
      <c r="L42" s="10676">
        <v>19.3</v>
      </c>
      <c r="M42" s="10671">
        <v>19.45</v>
      </c>
      <c r="N42" s="10673">
        <v>16000</v>
      </c>
      <c r="O42" s="215">
        <f t="shared" si="2"/>
        <v>15571.2</v>
      </c>
      <c r="P42" s="640"/>
      <c r="Q42" s="10668">
        <v>14</v>
      </c>
      <c r="R42" s="10668">
        <v>14.15</v>
      </c>
      <c r="S42" s="11">
        <f>AVERAGE(I52:I55)</f>
        <v>16000</v>
      </c>
    </row>
    <row r="43" spans="1:19" x14ac:dyDescent="0.2">
      <c r="A43" s="10670">
        <v>16</v>
      </c>
      <c r="B43" s="10670">
        <v>3.45</v>
      </c>
      <c r="C43" s="10676">
        <v>4</v>
      </c>
      <c r="D43" s="10673">
        <v>16000</v>
      </c>
      <c r="E43" s="215">
        <f t="shared" si="0"/>
        <v>15571.2</v>
      </c>
      <c r="F43" s="10675">
        <v>48</v>
      </c>
      <c r="G43" s="10671">
        <v>11.45</v>
      </c>
      <c r="H43" s="10676">
        <v>12</v>
      </c>
      <c r="I43" s="10673">
        <v>16000</v>
      </c>
      <c r="J43" s="215">
        <f t="shared" si="1"/>
        <v>15571.2</v>
      </c>
      <c r="K43" s="10675">
        <v>80</v>
      </c>
      <c r="L43" s="10676">
        <v>19.45</v>
      </c>
      <c r="M43" s="10676">
        <v>20</v>
      </c>
      <c r="N43" s="10673">
        <v>16000</v>
      </c>
      <c r="O43" s="215">
        <f t="shared" si="2"/>
        <v>15571.2</v>
      </c>
      <c r="P43" s="640"/>
      <c r="Q43" s="59">
        <v>15</v>
      </c>
      <c r="R43" s="59">
        <v>15.15</v>
      </c>
      <c r="S43" s="11">
        <f>AVERAGE(I56:I59)</f>
        <v>16000</v>
      </c>
    </row>
    <row r="44" spans="1:19" x14ac:dyDescent="0.2">
      <c r="A44" s="10622">
        <v>17</v>
      </c>
      <c r="B44" s="10623">
        <v>4</v>
      </c>
      <c r="C44" s="10624">
        <v>4.1500000000000004</v>
      </c>
      <c r="D44" s="10625">
        <v>16000</v>
      </c>
      <c r="E44" s="10626">
        <f t="shared" si="0"/>
        <v>15571.2</v>
      </c>
      <c r="F44" s="10627">
        <v>49</v>
      </c>
      <c r="G44" s="10628">
        <v>12</v>
      </c>
      <c r="H44" s="10629">
        <v>12.15</v>
      </c>
      <c r="I44" s="10625">
        <v>16000</v>
      </c>
      <c r="J44" s="10626">
        <f t="shared" si="1"/>
        <v>15571.2</v>
      </c>
      <c r="K44" s="10627">
        <v>81</v>
      </c>
      <c r="L44" s="10629">
        <v>20</v>
      </c>
      <c r="M44" s="10628">
        <v>20.149999999999999</v>
      </c>
      <c r="N44" s="10625">
        <v>16000</v>
      </c>
      <c r="O44" s="10626">
        <f t="shared" si="2"/>
        <v>15571.2</v>
      </c>
      <c r="P44" s="66"/>
      <c r="Q44" s="15">
        <v>16</v>
      </c>
      <c r="R44" s="15">
        <v>16.149999999999999</v>
      </c>
      <c r="S44" s="11">
        <f>AVERAGE(N28:N31)</f>
        <v>16000</v>
      </c>
    </row>
    <row r="45" spans="1:19" x14ac:dyDescent="0.2">
      <c r="A45" s="10670">
        <v>18</v>
      </c>
      <c r="B45" s="10670">
        <v>4.1500000000000004</v>
      </c>
      <c r="C45" s="10676">
        <v>4.3</v>
      </c>
      <c r="D45" s="10673">
        <v>16000</v>
      </c>
      <c r="E45" s="215">
        <f t="shared" si="0"/>
        <v>15571.2</v>
      </c>
      <c r="F45" s="10675">
        <v>50</v>
      </c>
      <c r="G45" s="10671">
        <v>12.15</v>
      </c>
      <c r="H45" s="10676">
        <v>12.3</v>
      </c>
      <c r="I45" s="10673">
        <v>16000</v>
      </c>
      <c r="J45" s="215">
        <f t="shared" si="1"/>
        <v>15571.2</v>
      </c>
      <c r="K45" s="10675">
        <v>82</v>
      </c>
      <c r="L45" s="10676">
        <v>20.149999999999999</v>
      </c>
      <c r="M45" s="10671">
        <v>20.3</v>
      </c>
      <c r="N45" s="10673">
        <v>16000</v>
      </c>
      <c r="O45" s="215">
        <f t="shared" si="2"/>
        <v>15571.2</v>
      </c>
      <c r="P45" s="640"/>
      <c r="Q45" s="30">
        <v>17</v>
      </c>
      <c r="R45" s="30">
        <v>17.149999999999999</v>
      </c>
      <c r="S45" s="11">
        <f>AVERAGE(N32:N35)</f>
        <v>16000</v>
      </c>
    </row>
    <row r="46" spans="1:19" x14ac:dyDescent="0.2">
      <c r="A46" s="10670">
        <v>19</v>
      </c>
      <c r="B46" s="214">
        <v>4.3</v>
      </c>
      <c r="C46" s="10672">
        <v>4.45</v>
      </c>
      <c r="D46" s="10673">
        <v>16000</v>
      </c>
      <c r="E46" s="215">
        <f t="shared" si="0"/>
        <v>15571.2</v>
      </c>
      <c r="F46" s="10675">
        <v>51</v>
      </c>
      <c r="G46" s="10671">
        <v>12.3</v>
      </c>
      <c r="H46" s="10676">
        <v>12.45</v>
      </c>
      <c r="I46" s="10673">
        <v>16000</v>
      </c>
      <c r="J46" s="215">
        <f t="shared" si="1"/>
        <v>15571.2</v>
      </c>
      <c r="K46" s="10675">
        <v>83</v>
      </c>
      <c r="L46" s="10676">
        <v>20.3</v>
      </c>
      <c r="M46" s="10671">
        <v>20.45</v>
      </c>
      <c r="N46" s="10673">
        <v>16000</v>
      </c>
      <c r="O46" s="215">
        <f t="shared" si="2"/>
        <v>15571.2</v>
      </c>
      <c r="P46" s="640"/>
      <c r="Q46" s="10611">
        <v>18</v>
      </c>
      <c r="R46" s="10611">
        <v>18.149999999999999</v>
      </c>
      <c r="S46" s="11">
        <f>AVERAGE(N36:N39)</f>
        <v>16000</v>
      </c>
    </row>
    <row r="47" spans="1:19" x14ac:dyDescent="0.2">
      <c r="A47" s="10632">
        <v>20</v>
      </c>
      <c r="B47" s="10632">
        <v>4.45</v>
      </c>
      <c r="C47" s="10633">
        <v>5</v>
      </c>
      <c r="D47" s="10634">
        <v>16000</v>
      </c>
      <c r="E47" s="10635">
        <f t="shared" si="0"/>
        <v>15571.2</v>
      </c>
      <c r="F47" s="10636">
        <v>52</v>
      </c>
      <c r="G47" s="10637">
        <v>12.45</v>
      </c>
      <c r="H47" s="10633">
        <v>13</v>
      </c>
      <c r="I47" s="10634">
        <v>16000</v>
      </c>
      <c r="J47" s="10635">
        <f t="shared" si="1"/>
        <v>15571.2</v>
      </c>
      <c r="K47" s="10636">
        <v>84</v>
      </c>
      <c r="L47" s="10633">
        <v>20.45</v>
      </c>
      <c r="M47" s="10637">
        <v>21</v>
      </c>
      <c r="N47" s="10634">
        <v>16000</v>
      </c>
      <c r="O47" s="10635">
        <f t="shared" si="2"/>
        <v>15571.2</v>
      </c>
      <c r="P47" s="65"/>
      <c r="Q47" s="10620">
        <v>19</v>
      </c>
      <c r="R47" s="10620">
        <v>19.149999999999999</v>
      </c>
      <c r="S47" s="11">
        <f>AVERAGE(N40:N43)</f>
        <v>16000</v>
      </c>
    </row>
    <row r="48" spans="1:19" x14ac:dyDescent="0.2">
      <c r="A48" s="10638">
        <v>21</v>
      </c>
      <c r="B48" s="10639">
        <v>5</v>
      </c>
      <c r="C48" s="10640">
        <v>5.15</v>
      </c>
      <c r="D48" s="10641">
        <v>16000</v>
      </c>
      <c r="E48" s="10642">
        <f t="shared" si="0"/>
        <v>15571.2</v>
      </c>
      <c r="F48" s="10643">
        <v>53</v>
      </c>
      <c r="G48" s="10639">
        <v>13</v>
      </c>
      <c r="H48" s="10644">
        <v>13.15</v>
      </c>
      <c r="I48" s="10641">
        <v>16000</v>
      </c>
      <c r="J48" s="10642">
        <f t="shared" si="1"/>
        <v>15571.2</v>
      </c>
      <c r="K48" s="10643">
        <v>85</v>
      </c>
      <c r="L48" s="10644">
        <v>21</v>
      </c>
      <c r="M48" s="10639">
        <v>21.15</v>
      </c>
      <c r="N48" s="10641">
        <v>16000</v>
      </c>
      <c r="O48" s="10642">
        <f t="shared" si="2"/>
        <v>15571.2</v>
      </c>
      <c r="P48" s="10645"/>
      <c r="Q48" s="10629">
        <v>20</v>
      </c>
      <c r="R48" s="10629">
        <v>20.149999999999999</v>
      </c>
      <c r="S48" s="11">
        <f>AVERAGE(N44:N47)</f>
        <v>16000</v>
      </c>
    </row>
    <row r="49" spans="1:19" x14ac:dyDescent="0.2">
      <c r="A49" s="10646">
        <v>22</v>
      </c>
      <c r="B49" s="10647">
        <v>5.15</v>
      </c>
      <c r="C49" s="10648">
        <v>5.3</v>
      </c>
      <c r="D49" s="10649">
        <v>16000</v>
      </c>
      <c r="E49" s="10650">
        <f t="shared" si="0"/>
        <v>15571.2</v>
      </c>
      <c r="F49" s="10651">
        <v>54</v>
      </c>
      <c r="G49" s="10652">
        <v>13.15</v>
      </c>
      <c r="H49" s="10648">
        <v>13.3</v>
      </c>
      <c r="I49" s="10649">
        <v>16000</v>
      </c>
      <c r="J49" s="10650">
        <f t="shared" si="1"/>
        <v>15571.2</v>
      </c>
      <c r="K49" s="10651">
        <v>86</v>
      </c>
      <c r="L49" s="10648">
        <v>21.15</v>
      </c>
      <c r="M49" s="10652">
        <v>21.3</v>
      </c>
      <c r="N49" s="10649">
        <v>16000</v>
      </c>
      <c r="O49" s="10650">
        <f t="shared" si="2"/>
        <v>15571.2</v>
      </c>
      <c r="P49" s="10653"/>
      <c r="Q49" s="10644">
        <v>21</v>
      </c>
      <c r="R49" s="10644">
        <v>21.15</v>
      </c>
      <c r="S49" s="11">
        <f>AVERAGE(N48:N51)</f>
        <v>16000</v>
      </c>
    </row>
    <row r="50" spans="1:19" x14ac:dyDescent="0.2">
      <c r="A50" s="10654">
        <v>23</v>
      </c>
      <c r="B50" s="10655">
        <v>5.3</v>
      </c>
      <c r="C50" s="10656">
        <v>5.45</v>
      </c>
      <c r="D50" s="10657">
        <v>16000</v>
      </c>
      <c r="E50" s="10658">
        <f t="shared" si="0"/>
        <v>15571.2</v>
      </c>
      <c r="F50" s="10659">
        <v>55</v>
      </c>
      <c r="G50" s="10655">
        <v>13.3</v>
      </c>
      <c r="H50" s="10660">
        <v>13.45</v>
      </c>
      <c r="I50" s="10657">
        <v>16000</v>
      </c>
      <c r="J50" s="10658">
        <f t="shared" si="1"/>
        <v>15571.2</v>
      </c>
      <c r="K50" s="10659">
        <v>87</v>
      </c>
      <c r="L50" s="10660">
        <v>21.3</v>
      </c>
      <c r="M50" s="10655">
        <v>21.45</v>
      </c>
      <c r="N50" s="10657">
        <v>16000</v>
      </c>
      <c r="O50" s="10658">
        <f t="shared" si="2"/>
        <v>15571.2</v>
      </c>
      <c r="P50" s="10661"/>
      <c r="Q50" s="10668">
        <v>22</v>
      </c>
      <c r="R50" s="10668">
        <v>22.15</v>
      </c>
      <c r="S50" s="11">
        <f>AVERAGE(N52:N55)</f>
        <v>16000</v>
      </c>
    </row>
    <row r="51" spans="1:19" x14ac:dyDescent="0.2">
      <c r="A51" s="10670">
        <v>24</v>
      </c>
      <c r="B51" s="216">
        <v>5.45</v>
      </c>
      <c r="C51" s="10676">
        <v>6</v>
      </c>
      <c r="D51" s="10673">
        <v>16000</v>
      </c>
      <c r="E51" s="215">
        <f t="shared" si="0"/>
        <v>15571.2</v>
      </c>
      <c r="F51" s="10675">
        <v>56</v>
      </c>
      <c r="G51" s="10671">
        <v>13.45</v>
      </c>
      <c r="H51" s="10676">
        <v>14</v>
      </c>
      <c r="I51" s="10673">
        <v>16000</v>
      </c>
      <c r="J51" s="215">
        <f t="shared" si="1"/>
        <v>15571.2</v>
      </c>
      <c r="K51" s="10675">
        <v>88</v>
      </c>
      <c r="L51" s="10676">
        <v>21.45</v>
      </c>
      <c r="M51" s="10671">
        <v>22</v>
      </c>
      <c r="N51" s="10673">
        <v>16000</v>
      </c>
      <c r="O51" s="215">
        <f t="shared" si="2"/>
        <v>15571.2</v>
      </c>
      <c r="P51" s="640"/>
      <c r="Q51" s="10684">
        <v>23</v>
      </c>
      <c r="R51" s="59">
        <v>23.15</v>
      </c>
      <c r="S51" s="11">
        <f>AVERAGE(N56:N59)</f>
        <v>16000</v>
      </c>
    </row>
    <row r="52" spans="1:19" x14ac:dyDescent="0.2">
      <c r="A52" s="10662">
        <v>25</v>
      </c>
      <c r="B52" s="10663">
        <v>6</v>
      </c>
      <c r="C52" s="10664">
        <v>6.15</v>
      </c>
      <c r="D52" s="10665">
        <v>16000</v>
      </c>
      <c r="E52" s="10666">
        <f t="shared" si="0"/>
        <v>15571.2</v>
      </c>
      <c r="F52" s="10667">
        <v>57</v>
      </c>
      <c r="G52" s="10663">
        <v>14</v>
      </c>
      <c r="H52" s="10668">
        <v>14.15</v>
      </c>
      <c r="I52" s="10665">
        <v>16000</v>
      </c>
      <c r="J52" s="10666">
        <f t="shared" si="1"/>
        <v>15571.2</v>
      </c>
      <c r="K52" s="10667">
        <v>89</v>
      </c>
      <c r="L52" s="10668">
        <v>22</v>
      </c>
      <c r="M52" s="10663">
        <v>22.15</v>
      </c>
      <c r="N52" s="10665">
        <v>16000</v>
      </c>
      <c r="O52" s="10666">
        <f t="shared" si="2"/>
        <v>15571.2</v>
      </c>
      <c r="P52" s="10669"/>
      <c r="Q52" s="238" t="s">
        <v>168</v>
      </c>
      <c r="S52" s="11">
        <f>AVERAGE(S28:S51)</f>
        <v>16000</v>
      </c>
    </row>
    <row r="53" spans="1:19" x14ac:dyDescent="0.2">
      <c r="A53" s="10670">
        <v>26</v>
      </c>
      <c r="B53" s="216">
        <v>6.15</v>
      </c>
      <c r="C53" s="10676">
        <v>6.3</v>
      </c>
      <c r="D53" s="10673">
        <v>16000</v>
      </c>
      <c r="E53" s="215">
        <f t="shared" si="0"/>
        <v>15571.2</v>
      </c>
      <c r="F53" s="10675">
        <v>58</v>
      </c>
      <c r="G53" s="10671">
        <v>14.15</v>
      </c>
      <c r="H53" s="10676">
        <v>14.3</v>
      </c>
      <c r="I53" s="10673">
        <v>16000</v>
      </c>
      <c r="J53" s="215">
        <f t="shared" si="1"/>
        <v>15571.2</v>
      </c>
      <c r="K53" s="10675">
        <v>90</v>
      </c>
      <c r="L53" s="10676">
        <v>22.15</v>
      </c>
      <c r="M53" s="10671">
        <v>22.3</v>
      </c>
      <c r="N53" s="10673">
        <v>16000</v>
      </c>
      <c r="O53" s="215">
        <f t="shared" si="2"/>
        <v>15571.2</v>
      </c>
      <c r="P53" s="640"/>
    </row>
    <row r="54" spans="1:19" x14ac:dyDescent="0.2">
      <c r="A54" s="10670">
        <v>27</v>
      </c>
      <c r="B54" s="10671">
        <v>6.3</v>
      </c>
      <c r="C54" s="10672">
        <v>6.45</v>
      </c>
      <c r="D54" s="10673">
        <v>16000</v>
      </c>
      <c r="E54" s="10674">
        <f t="shared" si="0"/>
        <v>15571.2</v>
      </c>
      <c r="F54" s="10675">
        <v>59</v>
      </c>
      <c r="G54" s="10671">
        <v>14.3</v>
      </c>
      <c r="H54" s="10676">
        <v>14.45</v>
      </c>
      <c r="I54" s="10673">
        <v>16000</v>
      </c>
      <c r="J54" s="10674">
        <f t="shared" si="1"/>
        <v>15571.2</v>
      </c>
      <c r="K54" s="10675">
        <v>91</v>
      </c>
      <c r="L54" s="10676">
        <v>22.3</v>
      </c>
      <c r="M54" s="10671">
        <v>22.45</v>
      </c>
      <c r="N54" s="10673">
        <v>16000</v>
      </c>
      <c r="O54" s="10674">
        <f t="shared" si="2"/>
        <v>15571.2</v>
      </c>
      <c r="P54" s="10677"/>
    </row>
    <row r="55" spans="1:19" x14ac:dyDescent="0.2">
      <c r="A55" s="10678">
        <v>28</v>
      </c>
      <c r="B55" s="64">
        <v>6.45</v>
      </c>
      <c r="C55" s="10679">
        <v>7</v>
      </c>
      <c r="D55" s="63">
        <v>16000</v>
      </c>
      <c r="E55" s="62">
        <f t="shared" si="0"/>
        <v>15571.2</v>
      </c>
      <c r="F55" s="10680">
        <v>60</v>
      </c>
      <c r="G55" s="61">
        <v>14.45</v>
      </c>
      <c r="H55" s="61">
        <v>15</v>
      </c>
      <c r="I55" s="63">
        <v>16000</v>
      </c>
      <c r="J55" s="62">
        <f t="shared" si="1"/>
        <v>15571.2</v>
      </c>
      <c r="K55" s="10680">
        <v>92</v>
      </c>
      <c r="L55" s="10679">
        <v>22.45</v>
      </c>
      <c r="M55" s="61">
        <v>23</v>
      </c>
      <c r="N55" s="63">
        <v>16000</v>
      </c>
      <c r="O55" s="62">
        <f t="shared" si="2"/>
        <v>15571.2</v>
      </c>
      <c r="P55" s="60"/>
    </row>
    <row r="56" spans="1:19" x14ac:dyDescent="0.2">
      <c r="A56" s="10681">
        <v>29</v>
      </c>
      <c r="B56" s="59">
        <v>7</v>
      </c>
      <c r="C56" s="10682">
        <v>7.15</v>
      </c>
      <c r="D56" s="58">
        <v>16000</v>
      </c>
      <c r="E56" s="57">
        <f t="shared" si="0"/>
        <v>15571.2</v>
      </c>
      <c r="F56" s="10683">
        <v>61</v>
      </c>
      <c r="G56" s="59">
        <v>15</v>
      </c>
      <c r="H56" s="59">
        <v>15.15</v>
      </c>
      <c r="I56" s="58">
        <v>16000</v>
      </c>
      <c r="J56" s="57">
        <f t="shared" si="1"/>
        <v>15571.2</v>
      </c>
      <c r="K56" s="10683">
        <v>93</v>
      </c>
      <c r="L56" s="10684">
        <v>23</v>
      </c>
      <c r="M56" s="59">
        <v>23.15</v>
      </c>
      <c r="N56" s="58">
        <v>16000</v>
      </c>
      <c r="O56" s="57">
        <f t="shared" si="2"/>
        <v>15571.2</v>
      </c>
      <c r="P56" s="56"/>
    </row>
    <row r="57" spans="1:19" x14ac:dyDescent="0.2">
      <c r="A57" s="10685">
        <v>30</v>
      </c>
      <c r="B57" s="55">
        <v>7.15</v>
      </c>
      <c r="C57" s="10686">
        <v>7.3</v>
      </c>
      <c r="D57" s="54">
        <v>16000</v>
      </c>
      <c r="E57" s="53">
        <f t="shared" si="0"/>
        <v>15571.2</v>
      </c>
      <c r="F57" s="10687">
        <v>62</v>
      </c>
      <c r="G57" s="52">
        <v>15.15</v>
      </c>
      <c r="H57" s="52">
        <v>15.3</v>
      </c>
      <c r="I57" s="54">
        <v>16000</v>
      </c>
      <c r="J57" s="53">
        <f t="shared" si="1"/>
        <v>15571.2</v>
      </c>
      <c r="K57" s="10687">
        <v>94</v>
      </c>
      <c r="L57" s="52">
        <v>23.15</v>
      </c>
      <c r="M57" s="52">
        <v>23.3</v>
      </c>
      <c r="N57" s="54">
        <v>16000</v>
      </c>
      <c r="O57" s="53">
        <f t="shared" si="2"/>
        <v>15571.2</v>
      </c>
      <c r="P57" s="51"/>
    </row>
    <row r="58" spans="1:19" x14ac:dyDescent="0.2">
      <c r="A58" s="10688">
        <v>31</v>
      </c>
      <c r="B58" s="50">
        <v>7.3</v>
      </c>
      <c r="C58" s="10689">
        <v>7.45</v>
      </c>
      <c r="D58" s="49">
        <v>16000</v>
      </c>
      <c r="E58" s="48">
        <f t="shared" si="0"/>
        <v>15571.2</v>
      </c>
      <c r="F58" s="10690">
        <v>63</v>
      </c>
      <c r="G58" s="50">
        <v>15.3</v>
      </c>
      <c r="H58" s="50">
        <v>15.45</v>
      </c>
      <c r="I58" s="49">
        <v>16000</v>
      </c>
      <c r="J58" s="48">
        <f t="shared" si="1"/>
        <v>15571.2</v>
      </c>
      <c r="K58" s="10690">
        <v>95</v>
      </c>
      <c r="L58" s="50">
        <v>23.3</v>
      </c>
      <c r="M58" s="50">
        <v>23.45</v>
      </c>
      <c r="N58" s="49">
        <v>16000</v>
      </c>
      <c r="O58" s="48">
        <f t="shared" si="2"/>
        <v>15571.2</v>
      </c>
      <c r="P58" s="47"/>
    </row>
    <row r="59" spans="1:19" x14ac:dyDescent="0.2">
      <c r="A59" s="10670">
        <v>32</v>
      </c>
      <c r="B59" s="216">
        <v>7.45</v>
      </c>
      <c r="C59" s="10676">
        <v>8</v>
      </c>
      <c r="D59" s="10673">
        <v>16000</v>
      </c>
      <c r="E59" s="215">
        <f t="shared" si="0"/>
        <v>15571.2</v>
      </c>
      <c r="F59" s="10675">
        <v>64</v>
      </c>
      <c r="G59" s="10671">
        <v>15.45</v>
      </c>
      <c r="H59" s="10671">
        <v>16</v>
      </c>
      <c r="I59" s="10673">
        <v>16000</v>
      </c>
      <c r="J59" s="215">
        <f t="shared" si="1"/>
        <v>15571.2</v>
      </c>
      <c r="K59" s="10675">
        <v>96</v>
      </c>
      <c r="L59" s="10671">
        <v>23.45</v>
      </c>
      <c r="M59" s="10671">
        <v>24</v>
      </c>
      <c r="N59" s="10673">
        <v>16000</v>
      </c>
      <c r="O59" s="215">
        <f t="shared" si="2"/>
        <v>15571.2</v>
      </c>
      <c r="P59" s="640"/>
    </row>
    <row r="60" spans="1:19" x14ac:dyDescent="0.2">
      <c r="A60" s="46" t="s">
        <v>27</v>
      </c>
      <c r="B60" s="45"/>
      <c r="C60" s="45"/>
      <c r="D60" s="44">
        <f>SUM(D28:D59)</f>
        <v>512000</v>
      </c>
      <c r="E60" s="43">
        <f>SUM(E28:E59)</f>
        <v>498278.40000000026</v>
      </c>
      <c r="F60" s="45"/>
      <c r="G60" s="45"/>
      <c r="H60" s="45"/>
      <c r="I60" s="44">
        <f>SUM(I28:I59)</f>
        <v>512000</v>
      </c>
      <c r="J60" s="43">
        <f>SUM(J28:J59)</f>
        <v>498278.40000000026</v>
      </c>
      <c r="K60" s="45"/>
      <c r="L60" s="45"/>
      <c r="M60" s="45"/>
      <c r="N60" s="45">
        <f>SUM(N28:N59)</f>
        <v>512000</v>
      </c>
      <c r="O60" s="43">
        <f>SUM(O28:O59)</f>
        <v>498278.40000000026</v>
      </c>
      <c r="P60" s="42"/>
    </row>
    <row r="64" spans="1:19" x14ac:dyDescent="0.2">
      <c r="A64" s="238" t="s">
        <v>165</v>
      </c>
      <c r="B64" s="238">
        <f>SUM(D60,I60,N60)/(4000*1000)</f>
        <v>0.38400000000000001</v>
      </c>
      <c r="C64" s="238">
        <f>ROUNDDOWN(SUM(E60,J60,O60)/(4000*1000),4)</f>
        <v>0.37369999999999998</v>
      </c>
    </row>
    <row r="66" spans="1:16" x14ac:dyDescent="0.2">
      <c r="A66" s="41"/>
      <c r="B66" s="40"/>
      <c r="C66" s="40"/>
      <c r="D66" s="39"/>
      <c r="E66" s="40"/>
      <c r="F66" s="40"/>
      <c r="G66" s="40"/>
      <c r="H66" s="40"/>
      <c r="I66" s="39"/>
      <c r="J66" s="10697"/>
      <c r="K66" s="40"/>
      <c r="L66" s="40"/>
      <c r="M66" s="40"/>
      <c r="N66" s="40"/>
      <c r="O66" s="40"/>
      <c r="P66" s="38"/>
    </row>
    <row r="67" spans="1:16" x14ac:dyDescent="0.2">
      <c r="A67" s="37" t="s">
        <v>28</v>
      </c>
      <c r="B67" s="36"/>
      <c r="C67" s="36"/>
      <c r="D67" s="35"/>
      <c r="E67" s="34"/>
      <c r="F67" s="36"/>
      <c r="G67" s="36"/>
      <c r="H67" s="34"/>
      <c r="I67" s="35"/>
      <c r="J67" s="10698"/>
      <c r="K67" s="36"/>
      <c r="L67" s="36"/>
      <c r="M67" s="36"/>
      <c r="N67" s="36"/>
      <c r="O67" s="36"/>
      <c r="P67" s="33"/>
    </row>
    <row r="68" spans="1:16" x14ac:dyDescent="0.2">
      <c r="A68" s="32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0"/>
      <c r="M68" s="30"/>
      <c r="N68" s="30"/>
      <c r="O68" s="30"/>
      <c r="P68" s="29"/>
    </row>
    <row r="69" spans="1:16" x14ac:dyDescent="0.2">
      <c r="A69" s="197"/>
      <c r="B69" s="637"/>
      <c r="C69" s="637"/>
      <c r="D69" s="636"/>
      <c r="E69" s="196"/>
      <c r="F69" s="637"/>
      <c r="G69" s="637"/>
      <c r="H69" s="196"/>
      <c r="I69" s="636"/>
      <c r="J69" s="195"/>
      <c r="K69" s="637"/>
      <c r="L69" s="637"/>
      <c r="M69" s="637"/>
      <c r="N69" s="637"/>
      <c r="O69" s="637"/>
      <c r="P69" s="640"/>
    </row>
    <row r="70" spans="1:16" x14ac:dyDescent="0.2">
      <c r="A70" s="228"/>
      <c r="B70" s="637"/>
      <c r="C70" s="637"/>
      <c r="D70" s="636"/>
      <c r="E70" s="196"/>
      <c r="F70" s="637"/>
      <c r="G70" s="637"/>
      <c r="H70" s="196"/>
      <c r="I70" s="636"/>
      <c r="J70" s="637"/>
      <c r="K70" s="637"/>
      <c r="L70" s="637"/>
      <c r="M70" s="637"/>
      <c r="N70" s="637"/>
      <c r="O70" s="637"/>
      <c r="P70" s="640"/>
    </row>
    <row r="71" spans="1:16" x14ac:dyDescent="0.2">
      <c r="A71" s="28"/>
      <c r="B71" s="27"/>
      <c r="C71" s="27"/>
      <c r="D71" s="26"/>
      <c r="E71" s="25"/>
      <c r="F71" s="27"/>
      <c r="G71" s="27"/>
      <c r="H71" s="25"/>
      <c r="I71" s="26"/>
      <c r="J71" s="27"/>
      <c r="K71" s="27"/>
      <c r="L71" s="27"/>
      <c r="M71" s="27"/>
      <c r="N71" s="27"/>
      <c r="O71" s="27"/>
      <c r="P71" s="24"/>
    </row>
    <row r="72" spans="1:16" x14ac:dyDescent="0.2">
      <c r="A72" s="228"/>
      <c r="B72" s="637"/>
      <c r="C72" s="637"/>
      <c r="D72" s="636"/>
      <c r="E72" s="196"/>
      <c r="F72" s="637"/>
      <c r="G72" s="637"/>
      <c r="H72" s="196"/>
      <c r="I72" s="636"/>
      <c r="J72" s="637"/>
      <c r="K72" s="637"/>
      <c r="L72" s="637"/>
      <c r="M72" s="637" t="s">
        <v>29</v>
      </c>
      <c r="N72" s="637"/>
      <c r="O72" s="637"/>
      <c r="P72" s="640"/>
    </row>
    <row r="73" spans="1:16" x14ac:dyDescent="0.2">
      <c r="A73" s="23"/>
      <c r="B73" s="22"/>
      <c r="C73" s="22"/>
      <c r="D73" s="21"/>
      <c r="E73" s="20"/>
      <c r="F73" s="22"/>
      <c r="G73" s="22"/>
      <c r="H73" s="20"/>
      <c r="I73" s="21"/>
      <c r="J73" s="22"/>
      <c r="K73" s="22"/>
      <c r="L73" s="22"/>
      <c r="M73" s="22" t="s">
        <v>30</v>
      </c>
      <c r="N73" s="22"/>
      <c r="O73" s="22"/>
      <c r="P73" s="19"/>
    </row>
    <row r="74" spans="1:16" ht="15.75" x14ac:dyDescent="0.25">
      <c r="E74" s="18"/>
      <c r="H74" s="18"/>
    </row>
    <row r="75" spans="1:16" x14ac:dyDescent="0.2">
      <c r="C75" s="222"/>
      <c r="E75" s="191"/>
      <c r="H75" s="191"/>
    </row>
    <row r="76" spans="1:16" x14ac:dyDescent="0.2">
      <c r="E76" s="191"/>
      <c r="H76" s="191"/>
    </row>
    <row r="77" spans="1:16" x14ac:dyDescent="0.2">
      <c r="E77" s="191"/>
      <c r="H77" s="191"/>
    </row>
    <row r="78" spans="1:16" ht="15.75" x14ac:dyDescent="0.25">
      <c r="E78" s="17"/>
      <c r="H78" s="17"/>
    </row>
    <row r="79" spans="1:16" ht="15.75" x14ac:dyDescent="0.25">
      <c r="E79" s="16"/>
      <c r="H79" s="16"/>
    </row>
    <row r="80" spans="1:16" x14ac:dyDescent="0.2">
      <c r="E80" s="191"/>
      <c r="H80" s="191"/>
    </row>
    <row r="81" spans="5:13" x14ac:dyDescent="0.2">
      <c r="E81" s="191"/>
      <c r="H81" s="191"/>
    </row>
    <row r="82" spans="5:13" ht="15.75" x14ac:dyDescent="0.25">
      <c r="E82" s="15"/>
      <c r="H82" s="15"/>
    </row>
    <row r="83" spans="5:13" ht="15.75" x14ac:dyDescent="0.25">
      <c r="E83" s="14"/>
      <c r="H83" s="14"/>
    </row>
    <row r="84" spans="5:13" x14ac:dyDescent="0.2">
      <c r="E84" s="191"/>
      <c r="H84" s="191"/>
    </row>
    <row r="85" spans="5:13" ht="15.75" x14ac:dyDescent="0.25">
      <c r="E85" s="13"/>
      <c r="H85" s="13"/>
    </row>
    <row r="86" spans="5:13" ht="15.75" x14ac:dyDescent="0.25">
      <c r="E86" s="12"/>
      <c r="H86" s="12"/>
    </row>
    <row r="87" spans="5:13" ht="16.5" thickBot="1" x14ac:dyDescent="0.3">
      <c r="E87" s="11"/>
      <c r="H87" s="11"/>
    </row>
    <row r="88" spans="5:13" ht="17.25" thickTop="1" thickBot="1" x14ac:dyDescent="0.3">
      <c r="E88" s="10"/>
      <c r="H88" s="10"/>
    </row>
    <row r="89" spans="5:13" ht="17.25" thickTop="1" thickBot="1" x14ac:dyDescent="0.3">
      <c r="E89" s="9"/>
      <c r="H89" s="9"/>
    </row>
    <row r="90" spans="5:13" ht="13.5" thickTop="1" x14ac:dyDescent="0.2">
      <c r="E90" s="191"/>
      <c r="H90" s="191"/>
    </row>
    <row r="91" spans="5:13" x14ac:dyDescent="0.2">
      <c r="E91" s="191"/>
      <c r="H91" s="191"/>
    </row>
    <row r="92" spans="5:13" x14ac:dyDescent="0.2">
      <c r="E92" s="191"/>
      <c r="H92" s="191"/>
    </row>
    <row r="93" spans="5:13" ht="15.75" x14ac:dyDescent="0.25">
      <c r="E93" s="8"/>
      <c r="H93" s="8"/>
    </row>
    <row r="94" spans="5:13" x14ac:dyDescent="0.2">
      <c r="E94" s="191"/>
      <c r="H94" s="191"/>
    </row>
    <row r="95" spans="5:13" ht="15.75" x14ac:dyDescent="0.25">
      <c r="E95" s="7"/>
      <c r="H95" s="7"/>
    </row>
    <row r="96" spans="5:13" ht="15.75" x14ac:dyDescent="0.25">
      <c r="E96" s="6"/>
      <c r="H96" s="6"/>
      <c r="M96" s="5" t="s">
        <v>8</v>
      </c>
    </row>
    <row r="97" spans="5:14" ht="16.5" thickBot="1" x14ac:dyDescent="0.3">
      <c r="E97" s="4"/>
      <c r="H97" s="4"/>
    </row>
    <row r="98" spans="5:14" ht="16.5" thickBot="1" x14ac:dyDescent="0.3">
      <c r="E98" s="3"/>
      <c r="H98" s="3"/>
    </row>
    <row r="99" spans="5:14" ht="17.25" thickTop="1" thickBot="1" x14ac:dyDescent="0.3">
      <c r="E99" s="2"/>
      <c r="H99" s="2"/>
    </row>
    <row r="100" spans="5:14" ht="13.5" thickTop="1" x14ac:dyDescent="0.2"/>
    <row r="101" spans="5:14" x14ac:dyDescent="0.2">
      <c r="N101" s="1"/>
    </row>
    <row r="126" spans="4:4" x14ac:dyDescent="0.2">
      <c r="D126" s="10702"/>
    </row>
  </sheetData>
  <mergeCells count="1">
    <mergeCell ref="Q27:R27"/>
  </mergeCells>
  <pageMargins left="0.75" right="0.75" top="1" bottom="1" header="0.5" footer="0.5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36"/>
  <sheetViews>
    <sheetView workbookViewId="0"/>
  </sheetViews>
  <sheetFormatPr defaultColWidth="9.140625" defaultRowHeight="12.75" customHeight="1" x14ac:dyDescent="0.2"/>
  <sheetData>
    <row r="3" spans="2:4" ht="12.75" customHeight="1" x14ac:dyDescent="0.25">
      <c r="B3" s="88" t="s">
        <v>109</v>
      </c>
      <c r="C3" s="88"/>
      <c r="D3" s="88"/>
    </row>
    <row r="4" spans="2:4" ht="12.75" customHeight="1" x14ac:dyDescent="0.25">
      <c r="B4" s="88" t="s">
        <v>110</v>
      </c>
      <c r="C4" s="88"/>
      <c r="D4" s="88"/>
    </row>
    <row r="5" spans="2:4" ht="12.75" customHeight="1" x14ac:dyDescent="0.2">
      <c r="B5" t="s">
        <v>111</v>
      </c>
      <c r="C5" t="s">
        <v>112</v>
      </c>
      <c r="D5" t="s">
        <v>113</v>
      </c>
    </row>
    <row r="6" spans="2:4" ht="12.75" customHeight="1" x14ac:dyDescent="0.2">
      <c r="B6" t="str">
        <f>Sheet1!A64</f>
        <v xml:space="preserve"> 01-08-2020</v>
      </c>
      <c r="C6">
        <f>Sheet1!B64</f>
        <v>0.38400000000000001</v>
      </c>
      <c r="D6">
        <f>Sheet1!C64</f>
        <v>0.37390000000000001</v>
      </c>
    </row>
    <row r="7" spans="2:4" ht="12.75" customHeight="1" x14ac:dyDescent="0.2">
      <c r="B7" t="str">
        <f>Sheet2!A64</f>
        <v xml:space="preserve"> 02-08-2020</v>
      </c>
      <c r="C7">
        <f>Sheet2!B64</f>
        <v>0.38400000000000001</v>
      </c>
      <c r="D7">
        <f>Sheet2!C64</f>
        <v>0.37390000000000001</v>
      </c>
    </row>
    <row r="8" spans="2:4" ht="12.75" customHeight="1" x14ac:dyDescent="0.2">
      <c r="B8" t="str">
        <f>Sheet3!A64</f>
        <v xml:space="preserve"> 03-08-2020</v>
      </c>
      <c r="C8">
        <f>Sheet3!B64</f>
        <v>0.38400000000000001</v>
      </c>
      <c r="D8">
        <f>Sheet3!C64</f>
        <v>0.37390000000000001</v>
      </c>
    </row>
    <row r="9" spans="2:4" ht="12.75" customHeight="1" x14ac:dyDescent="0.2">
      <c r="B9" t="str">
        <f>Sheet4!A64</f>
        <v xml:space="preserve"> 04-08-2020</v>
      </c>
      <c r="C9">
        <f>Sheet4!B64</f>
        <v>0.38400000000000001</v>
      </c>
      <c r="D9">
        <f>Sheet4!C64</f>
        <v>0.37390000000000001</v>
      </c>
    </row>
    <row r="10" spans="2:4" ht="12.75" customHeight="1" x14ac:dyDescent="0.2">
      <c r="B10" t="str">
        <f>Sheet5!A64</f>
        <v xml:space="preserve"> 05-08-2020</v>
      </c>
      <c r="C10">
        <f>Sheet5!B64</f>
        <v>0.38400000000000001</v>
      </c>
      <c r="D10">
        <f>Sheet5!C64</f>
        <v>0.37390000000000001</v>
      </c>
    </row>
    <row r="11" spans="2:4" ht="12.75" customHeight="1" x14ac:dyDescent="0.2">
      <c r="B11" t="str">
        <f>Sheet6!A64</f>
        <v xml:space="preserve"> 06-08-2020</v>
      </c>
      <c r="C11">
        <f>Sheet6!B64</f>
        <v>0.38400000000000001</v>
      </c>
      <c r="D11">
        <f>Sheet6!C64</f>
        <v>0.37390000000000001</v>
      </c>
    </row>
    <row r="12" spans="2:4" ht="12.75" customHeight="1" x14ac:dyDescent="0.2">
      <c r="B12" t="str">
        <f>Sheet7!A64</f>
        <v xml:space="preserve"> 07-08-2020</v>
      </c>
      <c r="C12">
        <f>Sheet7!B64</f>
        <v>0.38400000000000001</v>
      </c>
      <c r="D12">
        <f>Sheet7!C64</f>
        <v>0.37390000000000001</v>
      </c>
    </row>
    <row r="13" spans="2:4" ht="12.75" customHeight="1" x14ac:dyDescent="0.2">
      <c r="B13" t="str">
        <f>Sheet8!A64</f>
        <v xml:space="preserve"> 08-08-2020</v>
      </c>
      <c r="C13">
        <f>Sheet8!B64</f>
        <v>0.38400000000000001</v>
      </c>
      <c r="D13">
        <f>Sheet8!C64</f>
        <v>0.37390000000000001</v>
      </c>
    </row>
    <row r="14" spans="2:4" ht="12.75" customHeight="1" x14ac:dyDescent="0.2">
      <c r="B14" t="str">
        <f>Sheet9!A64</f>
        <v xml:space="preserve"> 09-08-2020</v>
      </c>
      <c r="C14">
        <f>Sheet9!B64</f>
        <v>0.38400000000000001</v>
      </c>
      <c r="D14">
        <f>Sheet9!C64</f>
        <v>0.37390000000000001</v>
      </c>
    </row>
    <row r="15" spans="2:4" ht="12.75" customHeight="1" x14ac:dyDescent="0.2">
      <c r="B15" t="str">
        <f>Sheet10!A64</f>
        <v xml:space="preserve"> 10-08-2020</v>
      </c>
      <c r="C15">
        <f>Sheet10!B64</f>
        <v>0.38400000000000001</v>
      </c>
      <c r="D15">
        <f>Sheet10!C64</f>
        <v>0.37390000000000001</v>
      </c>
    </row>
    <row r="16" spans="2:4" ht="12.75" customHeight="1" x14ac:dyDescent="0.2">
      <c r="B16" t="str">
        <f>Sheet11!A64</f>
        <v xml:space="preserve"> 11-08-2020</v>
      </c>
      <c r="C16">
        <f>Sheet11!B64</f>
        <v>0.38400000000000001</v>
      </c>
      <c r="D16">
        <f>Sheet11!C64</f>
        <v>0.37390000000000001</v>
      </c>
    </row>
    <row r="17" spans="2:4" ht="12.75" customHeight="1" x14ac:dyDescent="0.2">
      <c r="B17" t="str">
        <f>Sheet12!A64</f>
        <v xml:space="preserve"> 12-08-2020</v>
      </c>
      <c r="C17">
        <f>Sheet12!B64</f>
        <v>0.38400000000000001</v>
      </c>
      <c r="D17">
        <f>Sheet12!C64</f>
        <v>0.37390000000000001</v>
      </c>
    </row>
    <row r="18" spans="2:4" ht="12.75" customHeight="1" x14ac:dyDescent="0.2">
      <c r="B18" t="str">
        <f>Sheet13!A64</f>
        <v xml:space="preserve"> 13-08-2020</v>
      </c>
      <c r="C18">
        <f>Sheet13!B64</f>
        <v>0.38400000000000001</v>
      </c>
      <c r="D18">
        <f>Sheet13!C64</f>
        <v>0.37390000000000001</v>
      </c>
    </row>
    <row r="19" spans="2:4" ht="12.75" customHeight="1" x14ac:dyDescent="0.2">
      <c r="B19" t="str">
        <f>Sheet14!A64</f>
        <v xml:space="preserve"> 14-08-2020</v>
      </c>
      <c r="C19">
        <f>Sheet14!B64</f>
        <v>0.38400000000000001</v>
      </c>
      <c r="D19">
        <f>Sheet14!C64</f>
        <v>0.37390000000000001</v>
      </c>
    </row>
    <row r="20" spans="2:4" ht="12.75" customHeight="1" x14ac:dyDescent="0.2">
      <c r="B20" t="str">
        <f>Sheet15!A64</f>
        <v xml:space="preserve"> 15-08-2020</v>
      </c>
      <c r="C20">
        <f>Sheet15!B64</f>
        <v>0.38400000000000001</v>
      </c>
      <c r="D20">
        <f>Sheet15!C64</f>
        <v>0.37390000000000001</v>
      </c>
    </row>
    <row r="21" spans="2:4" ht="12.75" customHeight="1" x14ac:dyDescent="0.2">
      <c r="B21" t="str">
        <f>Sheet16!A64</f>
        <v xml:space="preserve"> 16-08-2020</v>
      </c>
      <c r="C21">
        <f>Sheet16!B64</f>
        <v>0.38400000000000001</v>
      </c>
      <c r="D21">
        <f>Sheet16!C64</f>
        <v>0.37390000000000001</v>
      </c>
    </row>
    <row r="22" spans="2:4" ht="12.75" customHeight="1" x14ac:dyDescent="0.2">
      <c r="B22" t="str">
        <f>Sheet17!A64</f>
        <v xml:space="preserve"> 17-08-2020</v>
      </c>
      <c r="C22">
        <f>Sheet17!B64</f>
        <v>0.38400000000000001</v>
      </c>
      <c r="D22">
        <f>Sheet17!C64</f>
        <v>0.37390000000000001</v>
      </c>
    </row>
    <row r="23" spans="2:4" ht="12.75" customHeight="1" x14ac:dyDescent="0.2">
      <c r="B23" t="str">
        <f>Sheet18!A64</f>
        <v xml:space="preserve"> 18-08-2020</v>
      </c>
      <c r="C23">
        <f>Sheet18!B64</f>
        <v>0.38400000000000001</v>
      </c>
      <c r="D23">
        <f>Sheet18!C64</f>
        <v>0.37390000000000001</v>
      </c>
    </row>
    <row r="24" spans="2:4" ht="12.75" customHeight="1" x14ac:dyDescent="0.2">
      <c r="B24" t="str">
        <f>Sheet19!A64</f>
        <v xml:space="preserve"> 19-08-2020</v>
      </c>
      <c r="C24">
        <f>Sheet19!B64</f>
        <v>0</v>
      </c>
      <c r="D24">
        <f>Sheet19!C64</f>
        <v>0</v>
      </c>
    </row>
    <row r="25" spans="2:4" ht="12.75" customHeight="1" x14ac:dyDescent="0.2">
      <c r="B25" t="str">
        <f>Sheet20!A64</f>
        <v xml:space="preserve"> 20-08-2020</v>
      </c>
      <c r="C25">
        <f>Sheet20!B64</f>
        <v>0</v>
      </c>
      <c r="D25">
        <f>Sheet20!C64</f>
        <v>0</v>
      </c>
    </row>
    <row r="26" spans="2:4" ht="12.75" customHeight="1" x14ac:dyDescent="0.2">
      <c r="B26" t="e">
        <f>#REF!</f>
        <v>#REF!</v>
      </c>
      <c r="C26" t="e">
        <f>#REF!</f>
        <v>#REF!</v>
      </c>
      <c r="D26" t="e">
        <f>#REF!</f>
        <v>#REF!</v>
      </c>
    </row>
    <row r="27" spans="2:4" ht="12.75" customHeight="1" x14ac:dyDescent="0.2">
      <c r="B27" t="e">
        <f>#REF!</f>
        <v>#REF!</v>
      </c>
      <c r="C27" t="e">
        <f>#REF!</f>
        <v>#REF!</v>
      </c>
      <c r="D27" t="e">
        <f>#REF!</f>
        <v>#REF!</v>
      </c>
    </row>
    <row r="28" spans="2:4" ht="12.75" customHeight="1" x14ac:dyDescent="0.2">
      <c r="B28" t="e">
        <f>#REF!</f>
        <v>#REF!</v>
      </c>
      <c r="C28" t="e">
        <f>#REF!</f>
        <v>#REF!</v>
      </c>
      <c r="D28" t="e">
        <f>#REF!</f>
        <v>#REF!</v>
      </c>
    </row>
    <row r="29" spans="2:4" ht="12.75" customHeight="1" x14ac:dyDescent="0.2">
      <c r="B29" t="e">
        <f>#REF!</f>
        <v>#REF!</v>
      </c>
      <c r="C29" t="e">
        <f>#REF!</f>
        <v>#REF!</v>
      </c>
      <c r="D29" t="e">
        <f>#REF!</f>
        <v>#REF!</v>
      </c>
    </row>
    <row r="30" spans="2:4" ht="12.75" customHeight="1" x14ac:dyDescent="0.2">
      <c r="B30" t="e">
        <f>#REF!</f>
        <v>#REF!</v>
      </c>
      <c r="C30" t="e">
        <f>#REF!</f>
        <v>#REF!</v>
      </c>
      <c r="D30" t="e">
        <f>#REF!</f>
        <v>#REF!</v>
      </c>
    </row>
    <row r="31" spans="2:4" ht="12.75" customHeight="1" x14ac:dyDescent="0.2">
      <c r="B31" t="e">
        <f>#REF!</f>
        <v>#REF!</v>
      </c>
      <c r="C31" t="e">
        <f>#REF!</f>
        <v>#REF!</v>
      </c>
      <c r="D31" t="e">
        <f>#REF!</f>
        <v>#REF!</v>
      </c>
    </row>
    <row r="32" spans="2:4" ht="12.75" customHeight="1" x14ac:dyDescent="0.2">
      <c r="B32" t="e">
        <f>#REF!</f>
        <v>#REF!</v>
      </c>
      <c r="C32" t="e">
        <f>#REF!</f>
        <v>#REF!</v>
      </c>
      <c r="D32" t="e">
        <f>#REF!</f>
        <v>#REF!</v>
      </c>
    </row>
    <row r="33" spans="2:4" ht="12.75" customHeight="1" x14ac:dyDescent="0.2">
      <c r="B33" t="e">
        <f>#REF!</f>
        <v>#REF!</v>
      </c>
      <c r="C33" t="e">
        <f>#REF!</f>
        <v>#REF!</v>
      </c>
      <c r="D33" t="e">
        <f>#REF!</f>
        <v>#REF!</v>
      </c>
    </row>
    <row r="34" spans="2:4" x14ac:dyDescent="0.2">
      <c r="B34" t="e">
        <f>#REF!</f>
        <v>#REF!</v>
      </c>
      <c r="C34" t="e">
        <f>#REF!</f>
        <v>#REF!</v>
      </c>
      <c r="D34" t="e">
        <f>#REF!</f>
        <v>#REF!</v>
      </c>
    </row>
    <row r="35" spans="2:4" x14ac:dyDescent="0.2">
      <c r="B35" t="e">
        <f>#REF!</f>
        <v>#REF!</v>
      </c>
      <c r="C35" t="e">
        <f>#REF!</f>
        <v>#REF!</v>
      </c>
      <c r="D35" t="e">
        <f>#REF!</f>
        <v>#REF!</v>
      </c>
    </row>
    <row r="36" spans="2:4" x14ac:dyDescent="0.2">
      <c r="B36" t="e">
        <f>#REF!</f>
        <v>#REF!</v>
      </c>
      <c r="C36" t="e">
        <f>#REF!</f>
        <v>#REF!</v>
      </c>
      <c r="D36" t="e">
        <f>#REF!</f>
        <v>#REF!</v>
      </c>
    </row>
  </sheetData>
  <mergeCells count="2">
    <mergeCell ref="B3:D3"/>
    <mergeCell ref="B4:D4"/>
  </mergeCells>
  <pageMargins left="0.75" right="0.75" top="1" bottom="1" header="0.5" footer="0.5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1"/>
  <sheetViews>
    <sheetView workbookViewId="0"/>
  </sheetViews>
  <sheetFormatPr defaultColWidth="9.140625" defaultRowHeight="12.75" customHeight="1" x14ac:dyDescent="0.2"/>
  <sheetData>
    <row r="1" spans="2:2" ht="12.75" customHeight="1" x14ac:dyDescent="0.2">
      <c r="B1" s="10703" t="s">
        <v>114</v>
      </c>
    </row>
    <row r="2" spans="2:2" ht="12.75" customHeight="1" x14ac:dyDescent="0.2">
      <c r="B2" s="10703" t="s">
        <v>115</v>
      </c>
    </row>
    <row r="4" spans="2:2" ht="12.75" customHeight="1" x14ac:dyDescent="0.2">
      <c r="B4" s="10704" t="s">
        <v>116</v>
      </c>
    </row>
    <row r="5" spans="2:2" ht="12.75" customHeight="1" x14ac:dyDescent="0.2">
      <c r="B5" s="10705" t="s">
        <v>117</v>
      </c>
    </row>
    <row r="7" spans="2:2" ht="12.75" customHeight="1" x14ac:dyDescent="0.2">
      <c r="B7" s="10704" t="s">
        <v>118</v>
      </c>
    </row>
    <row r="8" spans="2:2" ht="12.75" customHeight="1" x14ac:dyDescent="0.2">
      <c r="B8" s="10705" t="s">
        <v>119</v>
      </c>
    </row>
    <row r="10" spans="2:2" ht="12.75" customHeight="1" x14ac:dyDescent="0.2">
      <c r="B10" s="10704" t="s">
        <v>120</v>
      </c>
    </row>
    <row r="11" spans="2:2" ht="12.75" customHeight="1" x14ac:dyDescent="0.2">
      <c r="B11" s="10705" t="s">
        <v>121</v>
      </c>
    </row>
  </sheetData>
  <hyperlinks>
    <hyperlink ref="B5" r:id="rId1"/>
    <hyperlink ref="B8" r:id="rId2"/>
    <hyperlink ref="B11" r:id="rId3"/>
  </hyperlink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2012"/>
      <c r="B1" s="2013"/>
      <c r="C1" s="2013"/>
      <c r="D1" s="2014"/>
      <c r="E1" s="2013"/>
      <c r="F1" s="2013"/>
      <c r="G1" s="2013"/>
      <c r="H1" s="2013"/>
      <c r="I1" s="2014"/>
      <c r="J1" s="2013"/>
      <c r="K1" s="2013"/>
      <c r="L1" s="2013"/>
      <c r="M1" s="2013"/>
      <c r="N1" s="2013"/>
      <c r="O1" s="2013"/>
      <c r="P1" s="2015"/>
    </row>
    <row r="2" spans="1:16" ht="12.75" customHeight="1" x14ac:dyDescent="0.2">
      <c r="A2" s="2016" t="s">
        <v>0</v>
      </c>
      <c r="B2" s="2017"/>
      <c r="C2" s="2017"/>
      <c r="D2" s="2017"/>
      <c r="E2" s="2017"/>
      <c r="F2" s="2017"/>
      <c r="G2" s="2017"/>
      <c r="H2" s="2017"/>
      <c r="I2" s="2017"/>
      <c r="J2" s="2017"/>
      <c r="K2" s="2017"/>
      <c r="L2" s="2017"/>
      <c r="M2" s="2017"/>
      <c r="N2" s="2017"/>
      <c r="O2" s="2017"/>
      <c r="P2" s="2018"/>
    </row>
    <row r="3" spans="1:16" ht="12.75" customHeight="1" x14ac:dyDescent="0.2">
      <c r="A3" s="2019"/>
      <c r="B3" s="2020"/>
      <c r="C3" s="2020"/>
      <c r="D3" s="2020"/>
      <c r="E3" s="2020"/>
      <c r="F3" s="2020"/>
      <c r="G3" s="2020"/>
      <c r="H3" s="2020"/>
      <c r="I3" s="2020"/>
      <c r="J3" s="2020"/>
      <c r="K3" s="2020"/>
      <c r="L3" s="2020"/>
      <c r="M3" s="2020"/>
      <c r="N3" s="2020"/>
      <c r="O3" s="2020"/>
      <c r="P3" s="2021"/>
    </row>
    <row r="4" spans="1:16" ht="12.75" customHeight="1" x14ac:dyDescent="0.2">
      <c r="A4" s="2022" t="s">
        <v>40</v>
      </c>
      <c r="B4" s="2023"/>
      <c r="C4" s="2023"/>
      <c r="D4" s="2023"/>
      <c r="E4" s="2023"/>
      <c r="F4" s="2023"/>
      <c r="G4" s="2023"/>
      <c r="H4" s="2023"/>
      <c r="I4" s="2023"/>
      <c r="J4" s="2024"/>
      <c r="K4" s="2025"/>
      <c r="L4" s="2025"/>
      <c r="M4" s="2025"/>
      <c r="N4" s="2025"/>
      <c r="O4" s="2025"/>
      <c r="P4" s="2026"/>
    </row>
    <row r="5" spans="1:16" ht="12.75" customHeight="1" x14ac:dyDescent="0.2">
      <c r="A5" s="2027"/>
      <c r="B5" s="2028"/>
      <c r="C5" s="2028"/>
      <c r="D5" s="2029"/>
      <c r="E5" s="2028"/>
      <c r="F5" s="2028"/>
      <c r="G5" s="2028"/>
      <c r="H5" s="2028"/>
      <c r="I5" s="2029"/>
      <c r="J5" s="2028"/>
      <c r="K5" s="2028"/>
      <c r="L5" s="2028"/>
      <c r="M5" s="2028"/>
      <c r="N5" s="2028"/>
      <c r="O5" s="2028"/>
      <c r="P5" s="2030"/>
    </row>
    <row r="6" spans="1:16" ht="12.75" customHeight="1" x14ac:dyDescent="0.2">
      <c r="A6" s="2031" t="s">
        <v>2</v>
      </c>
      <c r="B6" s="2032"/>
      <c r="C6" s="2032"/>
      <c r="D6" s="2033"/>
      <c r="E6" s="2032"/>
      <c r="F6" s="2032"/>
      <c r="G6" s="2032"/>
      <c r="H6" s="2032"/>
      <c r="I6" s="2033"/>
      <c r="J6" s="2032"/>
      <c r="K6" s="2032"/>
      <c r="L6" s="2032"/>
      <c r="M6" s="2032"/>
      <c r="N6" s="2032"/>
      <c r="O6" s="2032"/>
      <c r="P6" s="2034"/>
    </row>
    <row r="7" spans="1:16" ht="12.75" customHeight="1" x14ac:dyDescent="0.2">
      <c r="A7" s="2035" t="s">
        <v>3</v>
      </c>
      <c r="B7" s="2036"/>
      <c r="C7" s="2036"/>
      <c r="D7" s="2037"/>
      <c r="E7" s="2036"/>
      <c r="F7" s="2036"/>
      <c r="G7" s="2036"/>
      <c r="H7" s="2036"/>
      <c r="I7" s="2037"/>
      <c r="J7" s="2036"/>
      <c r="K7" s="2036"/>
      <c r="L7" s="2036"/>
      <c r="M7" s="2036"/>
      <c r="N7" s="2036"/>
      <c r="O7" s="2036"/>
      <c r="P7" s="2038"/>
    </row>
    <row r="8" spans="1:16" ht="12.75" customHeight="1" x14ac:dyDescent="0.2">
      <c r="A8" s="2039" t="s">
        <v>4</v>
      </c>
      <c r="B8" s="2040"/>
      <c r="C8" s="2040"/>
      <c r="D8" s="2041"/>
      <c r="E8" s="2040"/>
      <c r="F8" s="2040"/>
      <c r="G8" s="2040"/>
      <c r="H8" s="2040"/>
      <c r="I8" s="2041"/>
      <c r="J8" s="2040"/>
      <c r="K8" s="2040"/>
      <c r="L8" s="2040"/>
      <c r="M8" s="2040"/>
      <c r="N8" s="2040"/>
      <c r="O8" s="2040"/>
      <c r="P8" s="2042"/>
    </row>
    <row r="9" spans="1:16" ht="12.75" customHeight="1" x14ac:dyDescent="0.2">
      <c r="A9" s="2043" t="s">
        <v>5</v>
      </c>
      <c r="B9" s="2044"/>
      <c r="C9" s="2044"/>
      <c r="D9" s="2045"/>
      <c r="E9" s="2044"/>
      <c r="F9" s="2044"/>
      <c r="G9" s="2044"/>
      <c r="H9" s="2044"/>
      <c r="I9" s="2045"/>
      <c r="J9" s="2044"/>
      <c r="K9" s="2044"/>
      <c r="L9" s="2044"/>
      <c r="M9" s="2044"/>
      <c r="N9" s="2044"/>
      <c r="O9" s="2044"/>
      <c r="P9" s="2046"/>
    </row>
    <row r="10" spans="1:16" ht="12.75" customHeight="1" x14ac:dyDescent="0.2">
      <c r="A10" s="2047" t="s">
        <v>6</v>
      </c>
      <c r="B10" s="2048"/>
      <c r="C10" s="2048"/>
      <c r="D10" s="2049"/>
      <c r="E10" s="2048"/>
      <c r="F10" s="2048"/>
      <c r="G10" s="2048"/>
      <c r="H10" s="2048"/>
      <c r="I10" s="2049"/>
      <c r="J10" s="2048"/>
      <c r="K10" s="2048"/>
      <c r="L10" s="2048"/>
      <c r="M10" s="2048"/>
      <c r="N10" s="2048"/>
      <c r="O10" s="2048"/>
      <c r="P10" s="2050"/>
    </row>
    <row r="11" spans="1:16" ht="12.75" customHeight="1" x14ac:dyDescent="0.2">
      <c r="A11" s="2051"/>
      <c r="B11" s="2052"/>
      <c r="C11" s="2052"/>
      <c r="D11" s="2053"/>
      <c r="E11" s="2052"/>
      <c r="F11" s="2052"/>
      <c r="G11" s="2054"/>
      <c r="H11" s="2052"/>
      <c r="I11" s="2053"/>
      <c r="J11" s="2052"/>
      <c r="K11" s="2052"/>
      <c r="L11" s="2052"/>
      <c r="M11" s="2052"/>
      <c r="N11" s="2052"/>
      <c r="O11" s="2052"/>
      <c r="P11" s="2055"/>
    </row>
    <row r="12" spans="1:16" ht="12.75" customHeight="1" x14ac:dyDescent="0.2">
      <c r="A12" s="2056" t="s">
        <v>41</v>
      </c>
      <c r="B12" s="2057"/>
      <c r="C12" s="2057"/>
      <c r="D12" s="2058"/>
      <c r="E12" s="2057" t="s">
        <v>8</v>
      </c>
      <c r="F12" s="2057"/>
      <c r="G12" s="2057"/>
      <c r="H12" s="2057"/>
      <c r="I12" s="2058"/>
      <c r="J12" s="2057"/>
      <c r="K12" s="2057"/>
      <c r="L12" s="2057"/>
      <c r="M12" s="2057"/>
      <c r="N12" s="2059" t="s">
        <v>42</v>
      </c>
      <c r="O12" s="2057"/>
      <c r="P12" s="2060"/>
    </row>
    <row r="13" spans="1:16" ht="12.75" customHeight="1" x14ac:dyDescent="0.2">
      <c r="A13" s="2061"/>
      <c r="B13" s="2062"/>
      <c r="C13" s="2062"/>
      <c r="D13" s="2063"/>
      <c r="E13" s="2062"/>
      <c r="F13" s="2062"/>
      <c r="G13" s="2062"/>
      <c r="H13" s="2062"/>
      <c r="I13" s="2063"/>
      <c r="J13" s="2062"/>
      <c r="K13" s="2062"/>
      <c r="L13" s="2062"/>
      <c r="M13" s="2062"/>
      <c r="N13" s="2062"/>
      <c r="O13" s="2062"/>
      <c r="P13" s="2064"/>
    </row>
    <row r="14" spans="1:16" ht="12.75" customHeight="1" x14ac:dyDescent="0.2">
      <c r="A14" s="2065" t="s">
        <v>10</v>
      </c>
      <c r="B14" s="2066"/>
      <c r="C14" s="2066"/>
      <c r="D14" s="2067"/>
      <c r="E14" s="2066"/>
      <c r="F14" s="2066"/>
      <c r="G14" s="2066"/>
      <c r="H14" s="2066"/>
      <c r="I14" s="2067"/>
      <c r="J14" s="2066"/>
      <c r="K14" s="2066"/>
      <c r="L14" s="2066"/>
      <c r="M14" s="2066"/>
      <c r="N14" s="2068"/>
      <c r="O14" s="2069"/>
      <c r="P14" s="2070"/>
    </row>
    <row r="15" spans="1:16" ht="12.75" customHeight="1" x14ac:dyDescent="0.2">
      <c r="A15" s="2071"/>
      <c r="B15" s="2072"/>
      <c r="C15" s="2072"/>
      <c r="D15" s="2073"/>
      <c r="E15" s="2072"/>
      <c r="F15" s="2072"/>
      <c r="G15" s="2072"/>
      <c r="H15" s="2072"/>
      <c r="I15" s="2073"/>
      <c r="J15" s="2072"/>
      <c r="K15" s="2072"/>
      <c r="L15" s="2072"/>
      <c r="M15" s="2072"/>
      <c r="N15" s="2074" t="s">
        <v>11</v>
      </c>
      <c r="O15" s="2075" t="s">
        <v>12</v>
      </c>
      <c r="P15" s="2076"/>
    </row>
    <row r="16" spans="1:16" ht="12.75" customHeight="1" x14ac:dyDescent="0.2">
      <c r="A16" s="2077" t="s">
        <v>13</v>
      </c>
      <c r="B16" s="2078"/>
      <c r="C16" s="2078"/>
      <c r="D16" s="2079"/>
      <c r="E16" s="2078"/>
      <c r="F16" s="2078"/>
      <c r="G16" s="2078"/>
      <c r="H16" s="2078"/>
      <c r="I16" s="2079"/>
      <c r="J16" s="2078"/>
      <c r="K16" s="2078"/>
      <c r="L16" s="2078"/>
      <c r="M16" s="2078"/>
      <c r="N16" s="2080"/>
      <c r="O16" s="2081"/>
      <c r="P16" s="2081"/>
    </row>
    <row r="17" spans="1:47" ht="12.75" customHeight="1" x14ac:dyDescent="0.2">
      <c r="A17" s="2082" t="s">
        <v>14</v>
      </c>
      <c r="B17" s="2083"/>
      <c r="C17" s="2083"/>
      <c r="D17" s="2084"/>
      <c r="E17" s="2083"/>
      <c r="F17" s="2083"/>
      <c r="G17" s="2083"/>
      <c r="H17" s="2083"/>
      <c r="I17" s="2084"/>
      <c r="J17" s="2083"/>
      <c r="K17" s="2083"/>
      <c r="L17" s="2083"/>
      <c r="M17" s="2083"/>
      <c r="N17" s="2085" t="s">
        <v>15</v>
      </c>
      <c r="O17" s="2086" t="s">
        <v>16</v>
      </c>
      <c r="P17" s="2087"/>
    </row>
    <row r="18" spans="1:47" ht="12.75" customHeight="1" x14ac:dyDescent="0.2">
      <c r="A18" s="2088"/>
      <c r="B18" s="2089"/>
      <c r="C18" s="2089"/>
      <c r="D18" s="2090"/>
      <c r="E18" s="2089"/>
      <c r="F18" s="2089"/>
      <c r="G18" s="2089"/>
      <c r="H18" s="2089"/>
      <c r="I18" s="2090"/>
      <c r="J18" s="2089"/>
      <c r="K18" s="2089"/>
      <c r="L18" s="2089"/>
      <c r="M18" s="2089"/>
      <c r="N18" s="2091"/>
      <c r="O18" s="2092"/>
      <c r="P18" s="2093" t="s">
        <v>8</v>
      </c>
    </row>
    <row r="19" spans="1:47" ht="12.75" customHeight="1" x14ac:dyDescent="0.2">
      <c r="A19" s="2094"/>
      <c r="B19" s="2095"/>
      <c r="C19" s="2095"/>
      <c r="D19" s="2096"/>
      <c r="E19" s="2095"/>
      <c r="F19" s="2095"/>
      <c r="G19" s="2095"/>
      <c r="H19" s="2095"/>
      <c r="I19" s="2096"/>
      <c r="J19" s="2095"/>
      <c r="K19" s="2097"/>
      <c r="L19" s="2095" t="s">
        <v>17</v>
      </c>
      <c r="M19" s="2095"/>
      <c r="N19" s="2098"/>
      <c r="O19" s="2099"/>
      <c r="P19" s="2100"/>
      <c r="AU19" s="2101"/>
    </row>
    <row r="20" spans="1:47" ht="12.75" customHeight="1" x14ac:dyDescent="0.2">
      <c r="A20" s="2102"/>
      <c r="B20" s="2103"/>
      <c r="C20" s="2103"/>
      <c r="D20" s="2104"/>
      <c r="E20" s="2103"/>
      <c r="F20" s="2103"/>
      <c r="G20" s="2103"/>
      <c r="H20" s="2103"/>
      <c r="I20" s="2104"/>
      <c r="J20" s="2103"/>
      <c r="K20" s="2103"/>
      <c r="L20" s="2103"/>
      <c r="M20" s="2103"/>
      <c r="N20" s="2105"/>
      <c r="O20" s="2106"/>
      <c r="P20" s="2107"/>
    </row>
    <row r="21" spans="1:47" ht="12.75" customHeight="1" x14ac:dyDescent="0.2">
      <c r="A21" s="2108"/>
      <c r="B21" s="2109"/>
      <c r="C21" s="2110"/>
      <c r="D21" s="2110"/>
      <c r="E21" s="2109"/>
      <c r="F21" s="2109"/>
      <c r="G21" s="2109"/>
      <c r="H21" s="2109" t="s">
        <v>8</v>
      </c>
      <c r="I21" s="2111"/>
      <c r="J21" s="2109"/>
      <c r="K21" s="2109"/>
      <c r="L21" s="2109"/>
      <c r="M21" s="2109"/>
      <c r="N21" s="2112"/>
      <c r="O21" s="2113"/>
      <c r="P21" s="2114"/>
    </row>
    <row r="22" spans="1:47" ht="12.75" customHeight="1" x14ac:dyDescent="0.2">
      <c r="A22" s="2115"/>
      <c r="B22" s="2116"/>
      <c r="C22" s="2116"/>
      <c r="D22" s="2117"/>
      <c r="E22" s="2116"/>
      <c r="F22" s="2116"/>
      <c r="G22" s="2116"/>
      <c r="H22" s="2116"/>
      <c r="I22" s="2117"/>
      <c r="J22" s="2116"/>
      <c r="K22" s="2116"/>
      <c r="L22" s="2116"/>
      <c r="M22" s="2116"/>
      <c r="N22" s="2116"/>
      <c r="O22" s="2116"/>
      <c r="P22" s="2118"/>
    </row>
    <row r="23" spans="1:47" ht="12.75" customHeight="1" x14ac:dyDescent="0.2">
      <c r="A23" s="2119" t="s">
        <v>18</v>
      </c>
      <c r="B23" s="2120"/>
      <c r="C23" s="2120"/>
      <c r="D23" s="2121"/>
      <c r="E23" s="2122" t="s">
        <v>19</v>
      </c>
      <c r="F23" s="2122"/>
      <c r="G23" s="2122"/>
      <c r="H23" s="2122"/>
      <c r="I23" s="2122"/>
      <c r="J23" s="2122"/>
      <c r="K23" s="2122"/>
      <c r="L23" s="2122"/>
      <c r="M23" s="2120"/>
      <c r="N23" s="2120"/>
      <c r="O23" s="2120"/>
      <c r="P23" s="2123"/>
    </row>
    <row r="24" spans="1:47" ht="15.75" x14ac:dyDescent="0.25">
      <c r="A24" s="2124"/>
      <c r="B24" s="2125"/>
      <c r="C24" s="2125"/>
      <c r="D24" s="2126"/>
      <c r="E24" s="2127" t="s">
        <v>20</v>
      </c>
      <c r="F24" s="2127"/>
      <c r="G24" s="2127"/>
      <c r="H24" s="2127"/>
      <c r="I24" s="2127"/>
      <c r="J24" s="2127"/>
      <c r="K24" s="2127"/>
      <c r="L24" s="2127"/>
      <c r="M24" s="2125"/>
      <c r="N24" s="2125"/>
      <c r="O24" s="2125"/>
      <c r="P24" s="2128"/>
    </row>
    <row r="25" spans="1:47" ht="12.75" customHeight="1" x14ac:dyDescent="0.2">
      <c r="A25" s="2129"/>
      <c r="B25" s="2130" t="s">
        <v>21</v>
      </c>
      <c r="C25" s="2131"/>
      <c r="D25" s="2131"/>
      <c r="E25" s="2131"/>
      <c r="F25" s="2131"/>
      <c r="G25" s="2131"/>
      <c r="H25" s="2131"/>
      <c r="I25" s="2131"/>
      <c r="J25" s="2131"/>
      <c r="K25" s="2131"/>
      <c r="L25" s="2131"/>
      <c r="M25" s="2131"/>
      <c r="N25" s="2131"/>
      <c r="O25" s="2132"/>
      <c r="P25" s="2133"/>
    </row>
    <row r="26" spans="1:47" ht="12.75" customHeight="1" x14ac:dyDescent="0.2">
      <c r="A26" s="2134" t="s">
        <v>22</v>
      </c>
      <c r="B26" s="2135" t="s">
        <v>23</v>
      </c>
      <c r="C26" s="2135"/>
      <c r="D26" s="2134" t="s">
        <v>24</v>
      </c>
      <c r="E26" s="2134" t="s">
        <v>25</v>
      </c>
      <c r="F26" s="2134" t="s">
        <v>22</v>
      </c>
      <c r="G26" s="2135" t="s">
        <v>23</v>
      </c>
      <c r="H26" s="2135"/>
      <c r="I26" s="2134" t="s">
        <v>24</v>
      </c>
      <c r="J26" s="2134" t="s">
        <v>25</v>
      </c>
      <c r="K26" s="2134" t="s">
        <v>22</v>
      </c>
      <c r="L26" s="2135" t="s">
        <v>23</v>
      </c>
      <c r="M26" s="2135"/>
      <c r="N26" s="2136" t="s">
        <v>24</v>
      </c>
      <c r="O26" s="2134" t="s">
        <v>25</v>
      </c>
      <c r="P26" s="2137"/>
    </row>
    <row r="27" spans="1:47" ht="12.75" customHeight="1" x14ac:dyDescent="0.2">
      <c r="A27" s="2138"/>
      <c r="B27" s="2139" t="s">
        <v>26</v>
      </c>
      <c r="C27" s="2139" t="s">
        <v>2</v>
      </c>
      <c r="D27" s="2138"/>
      <c r="E27" s="2138"/>
      <c r="F27" s="2138"/>
      <c r="G27" s="2139" t="s">
        <v>26</v>
      </c>
      <c r="H27" s="2139" t="s">
        <v>2</v>
      </c>
      <c r="I27" s="2138"/>
      <c r="J27" s="2138"/>
      <c r="K27" s="2138"/>
      <c r="L27" s="2139" t="s">
        <v>26</v>
      </c>
      <c r="M27" s="2139" t="s">
        <v>2</v>
      </c>
      <c r="N27" s="2140"/>
      <c r="O27" s="2138"/>
      <c r="P27" s="2141"/>
      <c r="Q27" s="37" t="s">
        <v>166</v>
      </c>
      <c r="R27" s="38"/>
      <c r="S27" t="s">
        <v>167</v>
      </c>
    </row>
    <row r="28" spans="1:47" ht="12.75" customHeight="1" x14ac:dyDescent="0.2">
      <c r="A28" s="2142">
        <v>1</v>
      </c>
      <c r="B28" s="2143">
        <v>0</v>
      </c>
      <c r="C28" s="2144">
        <v>0.15</v>
      </c>
      <c r="D28" s="2145">
        <v>16000</v>
      </c>
      <c r="E28" s="2146">
        <f t="shared" ref="E28:E59" si="0">D28*(100-2.62)/100</f>
        <v>15580.8</v>
      </c>
      <c r="F28" s="2147">
        <v>33</v>
      </c>
      <c r="G28" s="2148">
        <v>8</v>
      </c>
      <c r="H28" s="2148">
        <v>8.15</v>
      </c>
      <c r="I28" s="2145">
        <v>16000</v>
      </c>
      <c r="J28" s="2146">
        <f t="shared" ref="J28:J59" si="1">I28*(100-2.62)/100</f>
        <v>15580.8</v>
      </c>
      <c r="K28" s="2147">
        <v>65</v>
      </c>
      <c r="L28" s="2148">
        <v>16</v>
      </c>
      <c r="M28" s="2148">
        <v>16.149999999999999</v>
      </c>
      <c r="N28" s="2145">
        <v>16000</v>
      </c>
      <c r="O28" s="2146">
        <f t="shared" ref="O28:O59" si="2">N28*(100-2.62)/100</f>
        <v>15580.8</v>
      </c>
      <c r="P28" s="2149"/>
      <c r="Q28" s="9764">
        <v>0</v>
      </c>
      <c r="R28" s="10692">
        <v>0.15</v>
      </c>
      <c r="S28" s="12">
        <f>AVERAGE(D28:D31)</f>
        <v>16000</v>
      </c>
    </row>
    <row r="29" spans="1:47" ht="12.75" customHeight="1" x14ac:dyDescent="0.2">
      <c r="A29" s="2150">
        <v>2</v>
      </c>
      <c r="B29" s="2150">
        <v>0.15</v>
      </c>
      <c r="C29" s="2151">
        <v>0.3</v>
      </c>
      <c r="D29" s="2152">
        <v>16000</v>
      </c>
      <c r="E29" s="2153">
        <f t="shared" si="0"/>
        <v>15580.8</v>
      </c>
      <c r="F29" s="2154">
        <v>34</v>
      </c>
      <c r="G29" s="2155">
        <v>8.15</v>
      </c>
      <c r="H29" s="2155">
        <v>8.3000000000000007</v>
      </c>
      <c r="I29" s="2152">
        <v>16000</v>
      </c>
      <c r="J29" s="2153">
        <f t="shared" si="1"/>
        <v>15580.8</v>
      </c>
      <c r="K29" s="2154">
        <v>66</v>
      </c>
      <c r="L29" s="2155">
        <v>16.149999999999999</v>
      </c>
      <c r="M29" s="2155">
        <v>16.3</v>
      </c>
      <c r="N29" s="2152">
        <v>16000</v>
      </c>
      <c r="O29" s="2153">
        <f t="shared" si="2"/>
        <v>15580.8</v>
      </c>
      <c r="P29" s="2156"/>
      <c r="Q29" s="10696">
        <v>1</v>
      </c>
      <c r="R29" s="10692">
        <v>1.1499999999999999</v>
      </c>
      <c r="S29" s="12">
        <f>AVERAGE(D32:D35)</f>
        <v>16000</v>
      </c>
    </row>
    <row r="30" spans="1:47" ht="12.75" customHeight="1" x14ac:dyDescent="0.2">
      <c r="A30" s="2157">
        <v>3</v>
      </c>
      <c r="B30" s="2158">
        <v>0.3</v>
      </c>
      <c r="C30" s="2159">
        <v>0.45</v>
      </c>
      <c r="D30" s="2160">
        <v>16000</v>
      </c>
      <c r="E30" s="2161">
        <f t="shared" si="0"/>
        <v>15580.8</v>
      </c>
      <c r="F30" s="2162">
        <v>35</v>
      </c>
      <c r="G30" s="2163">
        <v>8.3000000000000007</v>
      </c>
      <c r="H30" s="2163">
        <v>8.4499999999999993</v>
      </c>
      <c r="I30" s="2160">
        <v>16000</v>
      </c>
      <c r="J30" s="2161">
        <f t="shared" si="1"/>
        <v>15580.8</v>
      </c>
      <c r="K30" s="2162">
        <v>67</v>
      </c>
      <c r="L30" s="2163">
        <v>16.3</v>
      </c>
      <c r="M30" s="2163">
        <v>16.45</v>
      </c>
      <c r="N30" s="2160">
        <v>16000</v>
      </c>
      <c r="O30" s="2161">
        <f t="shared" si="2"/>
        <v>15580.8</v>
      </c>
      <c r="P30" s="2164"/>
      <c r="Q30" s="10630">
        <v>2</v>
      </c>
      <c r="R30" s="10692">
        <v>2.15</v>
      </c>
      <c r="S30" s="12">
        <f>AVERAGE(D36:D39)</f>
        <v>16000</v>
      </c>
      <c r="V30" s="2165"/>
    </row>
    <row r="31" spans="1:47" ht="12.75" customHeight="1" x14ac:dyDescent="0.2">
      <c r="A31" s="2166">
        <v>4</v>
      </c>
      <c r="B31" s="2166">
        <v>0.45</v>
      </c>
      <c r="C31" s="2167">
        <v>1</v>
      </c>
      <c r="D31" s="2168">
        <v>16000</v>
      </c>
      <c r="E31" s="2169">
        <f t="shared" si="0"/>
        <v>15580.8</v>
      </c>
      <c r="F31" s="2170">
        <v>36</v>
      </c>
      <c r="G31" s="2167">
        <v>8.4499999999999993</v>
      </c>
      <c r="H31" s="2167">
        <v>9</v>
      </c>
      <c r="I31" s="2168">
        <v>16000</v>
      </c>
      <c r="J31" s="2169">
        <f t="shared" si="1"/>
        <v>15580.8</v>
      </c>
      <c r="K31" s="2170">
        <v>68</v>
      </c>
      <c r="L31" s="2167">
        <v>16.45</v>
      </c>
      <c r="M31" s="2167">
        <v>17</v>
      </c>
      <c r="N31" s="2168">
        <v>16000</v>
      </c>
      <c r="O31" s="2169">
        <f t="shared" si="2"/>
        <v>15580.8</v>
      </c>
      <c r="P31" s="2171"/>
      <c r="Q31" s="10630">
        <v>3</v>
      </c>
      <c r="R31" s="10631">
        <v>3.15</v>
      </c>
      <c r="S31" s="12">
        <f>AVERAGE(D40:D43)</f>
        <v>16000</v>
      </c>
    </row>
    <row r="32" spans="1:47" ht="12.75" customHeight="1" x14ac:dyDescent="0.2">
      <c r="A32" s="2172">
        <v>5</v>
      </c>
      <c r="B32" s="2173">
        <v>1</v>
      </c>
      <c r="C32" s="2174">
        <v>1.1499999999999999</v>
      </c>
      <c r="D32" s="2175">
        <v>16000</v>
      </c>
      <c r="E32" s="2176">
        <f t="shared" si="0"/>
        <v>15580.8</v>
      </c>
      <c r="F32" s="2177">
        <v>37</v>
      </c>
      <c r="G32" s="2173">
        <v>9</v>
      </c>
      <c r="H32" s="2173">
        <v>9.15</v>
      </c>
      <c r="I32" s="2175">
        <v>16000</v>
      </c>
      <c r="J32" s="2176">
        <f t="shared" si="1"/>
        <v>15580.8</v>
      </c>
      <c r="K32" s="2177">
        <v>69</v>
      </c>
      <c r="L32" s="2173">
        <v>17</v>
      </c>
      <c r="M32" s="2173">
        <v>17.149999999999999</v>
      </c>
      <c r="N32" s="2175">
        <v>16000</v>
      </c>
      <c r="O32" s="2176">
        <f t="shared" si="2"/>
        <v>15580.8</v>
      </c>
      <c r="P32" s="2178"/>
      <c r="Q32" s="10630">
        <v>4</v>
      </c>
      <c r="R32" s="10631">
        <v>4.1500000000000004</v>
      </c>
      <c r="S32" s="12">
        <f>AVERAGE(D44:D47)</f>
        <v>16000</v>
      </c>
      <c r="AQ32" s="2175"/>
    </row>
    <row r="33" spans="1:19" ht="12.75" customHeight="1" x14ac:dyDescent="0.2">
      <c r="A33" s="2179">
        <v>6</v>
      </c>
      <c r="B33" s="2180">
        <v>1.1499999999999999</v>
      </c>
      <c r="C33" s="2181">
        <v>1.3</v>
      </c>
      <c r="D33" s="2182">
        <v>16000</v>
      </c>
      <c r="E33" s="2183">
        <f t="shared" si="0"/>
        <v>15580.8</v>
      </c>
      <c r="F33" s="2184">
        <v>38</v>
      </c>
      <c r="G33" s="2181">
        <v>9.15</v>
      </c>
      <c r="H33" s="2181">
        <v>9.3000000000000007</v>
      </c>
      <c r="I33" s="2182">
        <v>16000</v>
      </c>
      <c r="J33" s="2183">
        <f t="shared" si="1"/>
        <v>15580.8</v>
      </c>
      <c r="K33" s="2184">
        <v>70</v>
      </c>
      <c r="L33" s="2181">
        <v>17.149999999999999</v>
      </c>
      <c r="M33" s="2181">
        <v>17.3</v>
      </c>
      <c r="N33" s="2182">
        <v>16000</v>
      </c>
      <c r="O33" s="2183">
        <f t="shared" si="2"/>
        <v>15580.8</v>
      </c>
      <c r="P33" s="2185"/>
      <c r="Q33" s="10696">
        <v>5</v>
      </c>
      <c r="R33" s="10631">
        <v>5.15</v>
      </c>
      <c r="S33" s="12">
        <f>AVERAGE(D48:D51)</f>
        <v>16000</v>
      </c>
    </row>
    <row r="34" spans="1:19" x14ac:dyDescent="0.2">
      <c r="A34" s="2186">
        <v>7</v>
      </c>
      <c r="B34" s="2187">
        <v>1.3</v>
      </c>
      <c r="C34" s="2188">
        <v>1.45</v>
      </c>
      <c r="D34" s="2189">
        <v>16000</v>
      </c>
      <c r="E34" s="2190">
        <f t="shared" si="0"/>
        <v>15580.8</v>
      </c>
      <c r="F34" s="2191">
        <v>39</v>
      </c>
      <c r="G34" s="2192">
        <v>9.3000000000000007</v>
      </c>
      <c r="H34" s="2192">
        <v>9.4499999999999993</v>
      </c>
      <c r="I34" s="2189">
        <v>16000</v>
      </c>
      <c r="J34" s="2190">
        <f t="shared" si="1"/>
        <v>15580.8</v>
      </c>
      <c r="K34" s="2191">
        <v>71</v>
      </c>
      <c r="L34" s="2192">
        <v>17.3</v>
      </c>
      <c r="M34" s="2192">
        <v>17.45</v>
      </c>
      <c r="N34" s="2189">
        <v>16000</v>
      </c>
      <c r="O34" s="2190">
        <f t="shared" si="2"/>
        <v>15580.8</v>
      </c>
      <c r="P34" s="2193"/>
      <c r="Q34" s="10696">
        <v>6</v>
      </c>
      <c r="R34" s="10631">
        <v>6.15</v>
      </c>
      <c r="S34" s="12">
        <f>AVERAGE(D52:D55)</f>
        <v>16000</v>
      </c>
    </row>
    <row r="35" spans="1:19" x14ac:dyDescent="0.2">
      <c r="A35" s="2194">
        <v>8</v>
      </c>
      <c r="B35" s="2194">
        <v>1.45</v>
      </c>
      <c r="C35" s="2195">
        <v>2</v>
      </c>
      <c r="D35" s="2196">
        <v>16000</v>
      </c>
      <c r="E35" s="2197">
        <f t="shared" si="0"/>
        <v>15580.8</v>
      </c>
      <c r="F35" s="2198">
        <v>40</v>
      </c>
      <c r="G35" s="2195">
        <v>9.4499999999999993</v>
      </c>
      <c r="H35" s="2195">
        <v>10</v>
      </c>
      <c r="I35" s="2196">
        <v>16000</v>
      </c>
      <c r="J35" s="2197">
        <f t="shared" si="1"/>
        <v>15580.8</v>
      </c>
      <c r="K35" s="2198">
        <v>72</v>
      </c>
      <c r="L35" s="2199">
        <v>17.45</v>
      </c>
      <c r="M35" s="2195">
        <v>18</v>
      </c>
      <c r="N35" s="2196">
        <v>16000</v>
      </c>
      <c r="O35" s="2197">
        <f t="shared" si="2"/>
        <v>15580.8</v>
      </c>
      <c r="P35" s="2200"/>
      <c r="Q35" s="10696">
        <v>7</v>
      </c>
      <c r="R35" s="10631">
        <v>7.15</v>
      </c>
      <c r="S35" s="12">
        <f>AVERAGE(D56:D59)</f>
        <v>16000</v>
      </c>
    </row>
    <row r="36" spans="1:19" x14ac:dyDescent="0.2">
      <c r="A36" s="2201">
        <v>9</v>
      </c>
      <c r="B36" s="2202">
        <v>2</v>
      </c>
      <c r="C36" s="2203">
        <v>2.15</v>
      </c>
      <c r="D36" s="2204">
        <v>16000</v>
      </c>
      <c r="E36" s="2205">
        <f t="shared" si="0"/>
        <v>15580.8</v>
      </c>
      <c r="F36" s="2206">
        <v>41</v>
      </c>
      <c r="G36" s="2207">
        <v>10</v>
      </c>
      <c r="H36" s="2208">
        <v>10.15</v>
      </c>
      <c r="I36" s="2204">
        <v>16000</v>
      </c>
      <c r="J36" s="2205">
        <f t="shared" si="1"/>
        <v>15580.8</v>
      </c>
      <c r="K36" s="2206">
        <v>73</v>
      </c>
      <c r="L36" s="2208">
        <v>18</v>
      </c>
      <c r="M36" s="2207">
        <v>18.149999999999999</v>
      </c>
      <c r="N36" s="2204">
        <v>16000</v>
      </c>
      <c r="O36" s="2205">
        <f t="shared" si="2"/>
        <v>15580.8</v>
      </c>
      <c r="P36" s="2209"/>
      <c r="Q36" s="10696">
        <v>8</v>
      </c>
      <c r="R36" s="10696">
        <v>8.15</v>
      </c>
      <c r="S36" s="12">
        <f>AVERAGE(I28:I31)</f>
        <v>16000</v>
      </c>
    </row>
    <row r="37" spans="1:19" x14ac:dyDescent="0.2">
      <c r="A37" s="2210">
        <v>10</v>
      </c>
      <c r="B37" s="2210">
        <v>2.15</v>
      </c>
      <c r="C37" s="2211">
        <v>2.2999999999999998</v>
      </c>
      <c r="D37" s="2212">
        <v>16000</v>
      </c>
      <c r="E37" s="2213">
        <f t="shared" si="0"/>
        <v>15580.8</v>
      </c>
      <c r="F37" s="2214">
        <v>42</v>
      </c>
      <c r="G37" s="2211">
        <v>10.15</v>
      </c>
      <c r="H37" s="2215">
        <v>10.3</v>
      </c>
      <c r="I37" s="2212">
        <v>16000</v>
      </c>
      <c r="J37" s="2213">
        <f t="shared" si="1"/>
        <v>15580.8</v>
      </c>
      <c r="K37" s="2214">
        <v>74</v>
      </c>
      <c r="L37" s="2215">
        <v>18.149999999999999</v>
      </c>
      <c r="M37" s="2211">
        <v>18.3</v>
      </c>
      <c r="N37" s="2212">
        <v>16000</v>
      </c>
      <c r="O37" s="2213">
        <f t="shared" si="2"/>
        <v>15580.8</v>
      </c>
      <c r="P37" s="2216"/>
      <c r="Q37" s="10696">
        <v>9</v>
      </c>
      <c r="R37" s="10696">
        <v>9.15</v>
      </c>
      <c r="S37" s="12">
        <f>AVERAGE(I32:I35)</f>
        <v>16000</v>
      </c>
    </row>
    <row r="38" spans="1:19" x14ac:dyDescent="0.2">
      <c r="A38" s="2217">
        <v>11</v>
      </c>
      <c r="B38" s="2218">
        <v>2.2999999999999998</v>
      </c>
      <c r="C38" s="2219">
        <v>2.4500000000000002</v>
      </c>
      <c r="D38" s="2220">
        <v>16000</v>
      </c>
      <c r="E38" s="2221">
        <f t="shared" si="0"/>
        <v>15580.8</v>
      </c>
      <c r="F38" s="2222">
        <v>43</v>
      </c>
      <c r="G38" s="2223">
        <v>10.3</v>
      </c>
      <c r="H38" s="2224">
        <v>10.45</v>
      </c>
      <c r="I38" s="2220">
        <v>16000</v>
      </c>
      <c r="J38" s="2221">
        <f t="shared" si="1"/>
        <v>15580.8</v>
      </c>
      <c r="K38" s="2222">
        <v>75</v>
      </c>
      <c r="L38" s="2224">
        <v>18.3</v>
      </c>
      <c r="M38" s="2223">
        <v>18.45</v>
      </c>
      <c r="N38" s="2220">
        <v>16000</v>
      </c>
      <c r="O38" s="2221">
        <f t="shared" si="2"/>
        <v>15580.8</v>
      </c>
      <c r="P38" s="2225"/>
      <c r="Q38" s="10696">
        <v>10</v>
      </c>
      <c r="R38" s="10693">
        <v>10.15</v>
      </c>
      <c r="S38" s="12">
        <f>AVERAGE(I36:I39)</f>
        <v>16000</v>
      </c>
    </row>
    <row r="39" spans="1:19" x14ac:dyDescent="0.2">
      <c r="A39" s="2226">
        <v>12</v>
      </c>
      <c r="B39" s="2226">
        <v>2.4500000000000002</v>
      </c>
      <c r="C39" s="2227">
        <v>3</v>
      </c>
      <c r="D39" s="2228">
        <v>16000</v>
      </c>
      <c r="E39" s="2229">
        <f t="shared" si="0"/>
        <v>15580.8</v>
      </c>
      <c r="F39" s="2230">
        <v>44</v>
      </c>
      <c r="G39" s="2227">
        <v>10.45</v>
      </c>
      <c r="H39" s="2231">
        <v>11</v>
      </c>
      <c r="I39" s="2228">
        <v>16000</v>
      </c>
      <c r="J39" s="2229">
        <f t="shared" si="1"/>
        <v>15580.8</v>
      </c>
      <c r="K39" s="2230">
        <v>76</v>
      </c>
      <c r="L39" s="2231">
        <v>18.45</v>
      </c>
      <c r="M39" s="2227">
        <v>19</v>
      </c>
      <c r="N39" s="2228">
        <v>16000</v>
      </c>
      <c r="O39" s="2229">
        <f t="shared" si="2"/>
        <v>15580.8</v>
      </c>
      <c r="P39" s="2232"/>
      <c r="Q39" s="10696">
        <v>11</v>
      </c>
      <c r="R39" s="10693">
        <v>11.15</v>
      </c>
      <c r="S39" s="12">
        <f>AVERAGE(I40:I43)</f>
        <v>16000</v>
      </c>
    </row>
    <row r="40" spans="1:19" x14ac:dyDescent="0.2">
      <c r="A40" s="2233">
        <v>13</v>
      </c>
      <c r="B40" s="2234">
        <v>3</v>
      </c>
      <c r="C40" s="2235">
        <v>3.15</v>
      </c>
      <c r="D40" s="2236">
        <v>16000</v>
      </c>
      <c r="E40" s="2237">
        <f t="shared" si="0"/>
        <v>15580.8</v>
      </c>
      <c r="F40" s="2238">
        <v>45</v>
      </c>
      <c r="G40" s="2239">
        <v>11</v>
      </c>
      <c r="H40" s="2240">
        <v>11.15</v>
      </c>
      <c r="I40" s="2236">
        <v>16000</v>
      </c>
      <c r="J40" s="2237">
        <f t="shared" si="1"/>
        <v>15580.8</v>
      </c>
      <c r="K40" s="2238">
        <v>77</v>
      </c>
      <c r="L40" s="2240">
        <v>19</v>
      </c>
      <c r="M40" s="2239">
        <v>19.149999999999999</v>
      </c>
      <c r="N40" s="2236">
        <v>16000</v>
      </c>
      <c r="O40" s="2237">
        <f t="shared" si="2"/>
        <v>15580.8</v>
      </c>
      <c r="P40" s="2241"/>
      <c r="Q40" s="10696">
        <v>12</v>
      </c>
      <c r="R40" s="10693">
        <v>12.15</v>
      </c>
      <c r="S40" s="12">
        <f>AVERAGE(I44:I47)</f>
        <v>16000</v>
      </c>
    </row>
    <row r="41" spans="1:19" x14ac:dyDescent="0.2">
      <c r="A41" s="2242">
        <v>14</v>
      </c>
      <c r="B41" s="2242">
        <v>3.15</v>
      </c>
      <c r="C41" s="2243">
        <v>3.3</v>
      </c>
      <c r="D41" s="2244">
        <v>16000</v>
      </c>
      <c r="E41" s="2245">
        <f t="shared" si="0"/>
        <v>15580.8</v>
      </c>
      <c r="F41" s="2246">
        <v>46</v>
      </c>
      <c r="G41" s="2247">
        <v>11.15</v>
      </c>
      <c r="H41" s="2243">
        <v>11.3</v>
      </c>
      <c r="I41" s="2244">
        <v>16000</v>
      </c>
      <c r="J41" s="2245">
        <f t="shared" si="1"/>
        <v>15580.8</v>
      </c>
      <c r="K41" s="2246">
        <v>78</v>
      </c>
      <c r="L41" s="2243">
        <v>19.149999999999999</v>
      </c>
      <c r="M41" s="2247">
        <v>19.3</v>
      </c>
      <c r="N41" s="2244">
        <v>16000</v>
      </c>
      <c r="O41" s="2245">
        <f t="shared" si="2"/>
        <v>15580.8</v>
      </c>
      <c r="P41" s="2248"/>
      <c r="Q41" s="10696">
        <v>13</v>
      </c>
      <c r="R41" s="10693">
        <v>13.15</v>
      </c>
      <c r="S41" s="12">
        <f>AVERAGE(I48:I51)</f>
        <v>16000</v>
      </c>
    </row>
    <row r="42" spans="1:19" x14ac:dyDescent="0.2">
      <c r="A42" s="2249">
        <v>15</v>
      </c>
      <c r="B42" s="2250">
        <v>3.3</v>
      </c>
      <c r="C42" s="2251">
        <v>3.45</v>
      </c>
      <c r="D42" s="2252">
        <v>16000</v>
      </c>
      <c r="E42" s="2253">
        <f t="shared" si="0"/>
        <v>15580.8</v>
      </c>
      <c r="F42" s="2254">
        <v>47</v>
      </c>
      <c r="G42" s="2255">
        <v>11.3</v>
      </c>
      <c r="H42" s="2256">
        <v>11.45</v>
      </c>
      <c r="I42" s="2252">
        <v>16000</v>
      </c>
      <c r="J42" s="2253">
        <f t="shared" si="1"/>
        <v>15580.8</v>
      </c>
      <c r="K42" s="2254">
        <v>79</v>
      </c>
      <c r="L42" s="2256">
        <v>19.3</v>
      </c>
      <c r="M42" s="2255">
        <v>19.45</v>
      </c>
      <c r="N42" s="2252">
        <v>16000</v>
      </c>
      <c r="O42" s="2253">
        <f t="shared" si="2"/>
        <v>15580.8</v>
      </c>
      <c r="P42" s="2257"/>
      <c r="Q42" s="10696">
        <v>14</v>
      </c>
      <c r="R42" s="10693">
        <v>14.15</v>
      </c>
      <c r="S42" s="12">
        <f>AVERAGE(I52:I55)</f>
        <v>16000</v>
      </c>
    </row>
    <row r="43" spans="1:19" x14ac:dyDescent="0.2">
      <c r="A43" s="2258">
        <v>16</v>
      </c>
      <c r="B43" s="2258">
        <v>3.45</v>
      </c>
      <c r="C43" s="2259">
        <v>4</v>
      </c>
      <c r="D43" s="2260">
        <v>16000</v>
      </c>
      <c r="E43" s="2261">
        <f t="shared" si="0"/>
        <v>15580.8</v>
      </c>
      <c r="F43" s="2262">
        <v>48</v>
      </c>
      <c r="G43" s="2263">
        <v>11.45</v>
      </c>
      <c r="H43" s="2259">
        <v>12</v>
      </c>
      <c r="I43" s="2260">
        <v>16000</v>
      </c>
      <c r="J43" s="2261">
        <f t="shared" si="1"/>
        <v>15580.8</v>
      </c>
      <c r="K43" s="2262">
        <v>80</v>
      </c>
      <c r="L43" s="2259">
        <v>19.45</v>
      </c>
      <c r="M43" s="2259">
        <v>20</v>
      </c>
      <c r="N43" s="2260">
        <v>16000</v>
      </c>
      <c r="O43" s="2261">
        <f t="shared" si="2"/>
        <v>15580.8</v>
      </c>
      <c r="P43" s="2264"/>
      <c r="Q43" s="10696">
        <v>15</v>
      </c>
      <c r="R43" s="10696">
        <v>15.15</v>
      </c>
      <c r="S43" s="12">
        <f>AVERAGE(I56:I59)</f>
        <v>16000</v>
      </c>
    </row>
    <row r="44" spans="1:19" x14ac:dyDescent="0.2">
      <c r="A44" s="2265">
        <v>17</v>
      </c>
      <c r="B44" s="2266">
        <v>4</v>
      </c>
      <c r="C44" s="2267">
        <v>4.1500000000000004</v>
      </c>
      <c r="D44" s="2268">
        <v>16000</v>
      </c>
      <c r="E44" s="2269">
        <f t="shared" si="0"/>
        <v>15580.8</v>
      </c>
      <c r="F44" s="2270">
        <v>49</v>
      </c>
      <c r="G44" s="2271">
        <v>12</v>
      </c>
      <c r="H44" s="2272">
        <v>12.15</v>
      </c>
      <c r="I44" s="2268">
        <v>16000</v>
      </c>
      <c r="J44" s="2269">
        <f t="shared" si="1"/>
        <v>15580.8</v>
      </c>
      <c r="K44" s="2270">
        <v>81</v>
      </c>
      <c r="L44" s="2272">
        <v>20</v>
      </c>
      <c r="M44" s="2271">
        <v>20.149999999999999</v>
      </c>
      <c r="N44" s="2268">
        <v>16000</v>
      </c>
      <c r="O44" s="2269">
        <f t="shared" si="2"/>
        <v>15580.8</v>
      </c>
      <c r="P44" s="2273"/>
      <c r="Q44" s="10696">
        <v>16</v>
      </c>
      <c r="R44" s="10696">
        <v>16.149999999999999</v>
      </c>
      <c r="S44" s="12">
        <f>AVERAGE(N28:N31)</f>
        <v>16000</v>
      </c>
    </row>
    <row r="45" spans="1:19" x14ac:dyDescent="0.2">
      <c r="A45" s="2274">
        <v>18</v>
      </c>
      <c r="B45" s="2274">
        <v>4.1500000000000004</v>
      </c>
      <c r="C45" s="2275">
        <v>4.3</v>
      </c>
      <c r="D45" s="2276">
        <v>16000</v>
      </c>
      <c r="E45" s="2277">
        <f t="shared" si="0"/>
        <v>15580.8</v>
      </c>
      <c r="F45" s="2278">
        <v>50</v>
      </c>
      <c r="G45" s="2279">
        <v>12.15</v>
      </c>
      <c r="H45" s="2275">
        <v>12.3</v>
      </c>
      <c r="I45" s="2276">
        <v>16000</v>
      </c>
      <c r="J45" s="2277">
        <f t="shared" si="1"/>
        <v>15580.8</v>
      </c>
      <c r="K45" s="2278">
        <v>82</v>
      </c>
      <c r="L45" s="2275">
        <v>20.149999999999999</v>
      </c>
      <c r="M45" s="2279">
        <v>20.3</v>
      </c>
      <c r="N45" s="2276">
        <v>16000</v>
      </c>
      <c r="O45" s="2277">
        <f t="shared" si="2"/>
        <v>15580.8</v>
      </c>
      <c r="P45" s="2280"/>
      <c r="Q45" s="10696">
        <v>17</v>
      </c>
      <c r="R45" s="10696">
        <v>17.149999999999999</v>
      </c>
      <c r="S45" s="12">
        <f>AVERAGE(N32:N35)</f>
        <v>16000</v>
      </c>
    </row>
    <row r="46" spans="1:19" x14ac:dyDescent="0.2">
      <c r="A46" s="2281">
        <v>19</v>
      </c>
      <c r="B46" s="2282">
        <v>4.3</v>
      </c>
      <c r="C46" s="2283">
        <v>4.45</v>
      </c>
      <c r="D46" s="2284">
        <v>16000</v>
      </c>
      <c r="E46" s="2285">
        <f t="shared" si="0"/>
        <v>15580.8</v>
      </c>
      <c r="F46" s="2286">
        <v>51</v>
      </c>
      <c r="G46" s="2287">
        <v>12.3</v>
      </c>
      <c r="H46" s="2288">
        <v>12.45</v>
      </c>
      <c r="I46" s="2284">
        <v>16000</v>
      </c>
      <c r="J46" s="2285">
        <f t="shared" si="1"/>
        <v>15580.8</v>
      </c>
      <c r="K46" s="2286">
        <v>83</v>
      </c>
      <c r="L46" s="2288">
        <v>20.3</v>
      </c>
      <c r="M46" s="2287">
        <v>20.45</v>
      </c>
      <c r="N46" s="2284">
        <v>16000</v>
      </c>
      <c r="O46" s="2285">
        <f t="shared" si="2"/>
        <v>15580.8</v>
      </c>
      <c r="P46" s="2289"/>
      <c r="Q46" s="10693">
        <v>18</v>
      </c>
      <c r="R46" s="10696">
        <v>18.149999999999999</v>
      </c>
      <c r="S46" s="12">
        <f>AVERAGE(N36:N39)</f>
        <v>16000</v>
      </c>
    </row>
    <row r="47" spans="1:19" x14ac:dyDescent="0.2">
      <c r="A47" s="2290">
        <v>20</v>
      </c>
      <c r="B47" s="2290">
        <v>4.45</v>
      </c>
      <c r="C47" s="2291">
        <v>5</v>
      </c>
      <c r="D47" s="2292">
        <v>16000</v>
      </c>
      <c r="E47" s="2293">
        <f t="shared" si="0"/>
        <v>15580.8</v>
      </c>
      <c r="F47" s="2294">
        <v>52</v>
      </c>
      <c r="G47" s="2295">
        <v>12.45</v>
      </c>
      <c r="H47" s="2291">
        <v>13</v>
      </c>
      <c r="I47" s="2292">
        <v>16000</v>
      </c>
      <c r="J47" s="2293">
        <f t="shared" si="1"/>
        <v>15580.8</v>
      </c>
      <c r="K47" s="2294">
        <v>84</v>
      </c>
      <c r="L47" s="2291">
        <v>20.45</v>
      </c>
      <c r="M47" s="2295">
        <v>21</v>
      </c>
      <c r="N47" s="2292">
        <v>16000</v>
      </c>
      <c r="O47" s="2293">
        <f t="shared" si="2"/>
        <v>15580.8</v>
      </c>
      <c r="P47" s="2296"/>
      <c r="Q47" s="10693">
        <v>19</v>
      </c>
      <c r="R47" s="10696">
        <v>19.149999999999999</v>
      </c>
      <c r="S47" s="12">
        <f>AVERAGE(N40:N43)</f>
        <v>16000</v>
      </c>
    </row>
    <row r="48" spans="1:19" x14ac:dyDescent="0.2">
      <c r="A48" s="2297">
        <v>21</v>
      </c>
      <c r="B48" s="2298">
        <v>5</v>
      </c>
      <c r="C48" s="2299">
        <v>5.15</v>
      </c>
      <c r="D48" s="2300">
        <v>16000</v>
      </c>
      <c r="E48" s="2301">
        <f t="shared" si="0"/>
        <v>15580.8</v>
      </c>
      <c r="F48" s="2302">
        <v>53</v>
      </c>
      <c r="G48" s="2298">
        <v>13</v>
      </c>
      <c r="H48" s="2303">
        <v>13.15</v>
      </c>
      <c r="I48" s="2300">
        <v>16000</v>
      </c>
      <c r="J48" s="2301">
        <f t="shared" si="1"/>
        <v>15580.8</v>
      </c>
      <c r="K48" s="2302">
        <v>85</v>
      </c>
      <c r="L48" s="2303">
        <v>21</v>
      </c>
      <c r="M48" s="2298">
        <v>21.15</v>
      </c>
      <c r="N48" s="2300">
        <v>16000</v>
      </c>
      <c r="O48" s="2301">
        <f t="shared" si="2"/>
        <v>15580.8</v>
      </c>
      <c r="P48" s="2304"/>
      <c r="Q48" s="10693">
        <v>20</v>
      </c>
      <c r="R48" s="10696">
        <v>20.149999999999999</v>
      </c>
      <c r="S48" s="12">
        <f>AVERAGE(N44:N47)</f>
        <v>16000</v>
      </c>
    </row>
    <row r="49" spans="1:19" x14ac:dyDescent="0.2">
      <c r="A49" s="2305">
        <v>22</v>
      </c>
      <c r="B49" s="2306">
        <v>5.15</v>
      </c>
      <c r="C49" s="2307">
        <v>5.3</v>
      </c>
      <c r="D49" s="2308">
        <v>16000</v>
      </c>
      <c r="E49" s="2309">
        <f t="shared" si="0"/>
        <v>15580.8</v>
      </c>
      <c r="F49" s="2310">
        <v>54</v>
      </c>
      <c r="G49" s="2311">
        <v>13.15</v>
      </c>
      <c r="H49" s="2307">
        <v>13.3</v>
      </c>
      <c r="I49" s="2308">
        <v>16000</v>
      </c>
      <c r="J49" s="2309">
        <f t="shared" si="1"/>
        <v>15580.8</v>
      </c>
      <c r="K49" s="2310">
        <v>86</v>
      </c>
      <c r="L49" s="2307">
        <v>21.15</v>
      </c>
      <c r="M49" s="2311">
        <v>21.3</v>
      </c>
      <c r="N49" s="2308">
        <v>16000</v>
      </c>
      <c r="O49" s="2309">
        <f t="shared" si="2"/>
        <v>15580.8</v>
      </c>
      <c r="P49" s="2312"/>
      <c r="Q49" s="10693">
        <v>21</v>
      </c>
      <c r="R49" s="10696">
        <v>21.15</v>
      </c>
      <c r="S49" s="12">
        <f>AVERAGE(N48:N51)</f>
        <v>16000</v>
      </c>
    </row>
    <row r="50" spans="1:19" x14ac:dyDescent="0.2">
      <c r="A50" s="2313">
        <v>23</v>
      </c>
      <c r="B50" s="2314">
        <v>5.3</v>
      </c>
      <c r="C50" s="2315">
        <v>5.45</v>
      </c>
      <c r="D50" s="2316">
        <v>16000</v>
      </c>
      <c r="E50" s="2317">
        <f t="shared" si="0"/>
        <v>15580.8</v>
      </c>
      <c r="F50" s="2318">
        <v>55</v>
      </c>
      <c r="G50" s="2314">
        <v>13.3</v>
      </c>
      <c r="H50" s="2319">
        <v>13.45</v>
      </c>
      <c r="I50" s="2316">
        <v>16000</v>
      </c>
      <c r="J50" s="2317">
        <f t="shared" si="1"/>
        <v>15580.8</v>
      </c>
      <c r="K50" s="2318">
        <v>87</v>
      </c>
      <c r="L50" s="2319">
        <v>21.3</v>
      </c>
      <c r="M50" s="2314">
        <v>21.45</v>
      </c>
      <c r="N50" s="2316">
        <v>16000</v>
      </c>
      <c r="O50" s="2317">
        <f t="shared" si="2"/>
        <v>15580.8</v>
      </c>
      <c r="P50" s="2320"/>
      <c r="Q50" s="10693">
        <v>22</v>
      </c>
      <c r="R50" s="10696">
        <v>22.15</v>
      </c>
      <c r="S50" s="12">
        <f>AVERAGE(N52:N55)</f>
        <v>16000</v>
      </c>
    </row>
    <row r="51" spans="1:19" x14ac:dyDescent="0.2">
      <c r="A51" s="2321">
        <v>24</v>
      </c>
      <c r="B51" s="2322">
        <v>5.45</v>
      </c>
      <c r="C51" s="2323">
        <v>6</v>
      </c>
      <c r="D51" s="2324">
        <v>16000</v>
      </c>
      <c r="E51" s="2325">
        <f t="shared" si="0"/>
        <v>15580.8</v>
      </c>
      <c r="F51" s="2326">
        <v>56</v>
      </c>
      <c r="G51" s="2327">
        <v>13.45</v>
      </c>
      <c r="H51" s="2323">
        <v>14</v>
      </c>
      <c r="I51" s="2324">
        <v>16000</v>
      </c>
      <c r="J51" s="2325">
        <f t="shared" si="1"/>
        <v>15580.8</v>
      </c>
      <c r="K51" s="2326">
        <v>88</v>
      </c>
      <c r="L51" s="2323">
        <v>21.45</v>
      </c>
      <c r="M51" s="2327">
        <v>22</v>
      </c>
      <c r="N51" s="2324">
        <v>16000</v>
      </c>
      <c r="O51" s="2325">
        <f t="shared" si="2"/>
        <v>15580.8</v>
      </c>
      <c r="P51" s="2328"/>
      <c r="Q51" s="10693">
        <v>23</v>
      </c>
      <c r="R51" s="10696">
        <v>23.15</v>
      </c>
      <c r="S51" s="12">
        <f>AVERAGE(N56:N59)</f>
        <v>16000</v>
      </c>
    </row>
    <row r="52" spans="1:19" x14ac:dyDescent="0.2">
      <c r="A52" s="2329">
        <v>25</v>
      </c>
      <c r="B52" s="2330">
        <v>6</v>
      </c>
      <c r="C52" s="2331">
        <v>6.15</v>
      </c>
      <c r="D52" s="2332">
        <v>16000</v>
      </c>
      <c r="E52" s="2333">
        <f t="shared" si="0"/>
        <v>15580.8</v>
      </c>
      <c r="F52" s="2334">
        <v>57</v>
      </c>
      <c r="G52" s="2330">
        <v>14</v>
      </c>
      <c r="H52" s="2335">
        <v>14.15</v>
      </c>
      <c r="I52" s="2332">
        <v>16000</v>
      </c>
      <c r="J52" s="2333">
        <f t="shared" si="1"/>
        <v>15580.8</v>
      </c>
      <c r="K52" s="2334">
        <v>89</v>
      </c>
      <c r="L52" s="2335">
        <v>22</v>
      </c>
      <c r="M52" s="2330">
        <v>22.15</v>
      </c>
      <c r="N52" s="2332">
        <v>16000</v>
      </c>
      <c r="O52" s="2333">
        <f t="shared" si="2"/>
        <v>15580.8</v>
      </c>
      <c r="P52" s="2336"/>
      <c r="Q52" t="s">
        <v>168</v>
      </c>
      <c r="S52" s="12">
        <f>AVERAGE(S28:S51)</f>
        <v>16000</v>
      </c>
    </row>
    <row r="53" spans="1:19" x14ac:dyDescent="0.2">
      <c r="A53" s="2337">
        <v>26</v>
      </c>
      <c r="B53" s="2338">
        <v>6.15</v>
      </c>
      <c r="C53" s="2339">
        <v>6.3</v>
      </c>
      <c r="D53" s="2340">
        <v>16000</v>
      </c>
      <c r="E53" s="2341">
        <f t="shared" si="0"/>
        <v>15580.8</v>
      </c>
      <c r="F53" s="2342">
        <v>58</v>
      </c>
      <c r="G53" s="2343">
        <v>14.15</v>
      </c>
      <c r="H53" s="2339">
        <v>14.3</v>
      </c>
      <c r="I53" s="2340">
        <v>16000</v>
      </c>
      <c r="J53" s="2341">
        <f t="shared" si="1"/>
        <v>15580.8</v>
      </c>
      <c r="K53" s="2342">
        <v>90</v>
      </c>
      <c r="L53" s="2339">
        <v>22.15</v>
      </c>
      <c r="M53" s="2343">
        <v>22.3</v>
      </c>
      <c r="N53" s="2340">
        <v>16000</v>
      </c>
      <c r="O53" s="2341">
        <f t="shared" si="2"/>
        <v>15580.8</v>
      </c>
      <c r="P53" s="2344"/>
    </row>
    <row r="54" spans="1:19" x14ac:dyDescent="0.2">
      <c r="A54" s="2345">
        <v>27</v>
      </c>
      <c r="B54" s="2346">
        <v>6.3</v>
      </c>
      <c r="C54" s="2347">
        <v>6.45</v>
      </c>
      <c r="D54" s="2348">
        <v>16000</v>
      </c>
      <c r="E54" s="2349">
        <f t="shared" si="0"/>
        <v>15580.8</v>
      </c>
      <c r="F54" s="2350">
        <v>59</v>
      </c>
      <c r="G54" s="2346">
        <v>14.3</v>
      </c>
      <c r="H54" s="2351">
        <v>14.45</v>
      </c>
      <c r="I54" s="2348">
        <v>16000</v>
      </c>
      <c r="J54" s="2349">
        <f t="shared" si="1"/>
        <v>15580.8</v>
      </c>
      <c r="K54" s="2350">
        <v>91</v>
      </c>
      <c r="L54" s="2351">
        <v>22.3</v>
      </c>
      <c r="M54" s="2346">
        <v>22.45</v>
      </c>
      <c r="N54" s="2348">
        <v>16000</v>
      </c>
      <c r="O54" s="2349">
        <f t="shared" si="2"/>
        <v>15580.8</v>
      </c>
      <c r="P54" s="2352"/>
    </row>
    <row r="55" spans="1:19" x14ac:dyDescent="0.2">
      <c r="A55" s="2353">
        <v>28</v>
      </c>
      <c r="B55" s="2354">
        <v>6.45</v>
      </c>
      <c r="C55" s="2355">
        <v>7</v>
      </c>
      <c r="D55" s="2356">
        <v>16000</v>
      </c>
      <c r="E55" s="2357">
        <f t="shared" si="0"/>
        <v>15580.8</v>
      </c>
      <c r="F55" s="2358">
        <v>60</v>
      </c>
      <c r="G55" s="2359">
        <v>14.45</v>
      </c>
      <c r="H55" s="2359">
        <v>15</v>
      </c>
      <c r="I55" s="2356">
        <v>16000</v>
      </c>
      <c r="J55" s="2357">
        <f t="shared" si="1"/>
        <v>15580.8</v>
      </c>
      <c r="K55" s="2358">
        <v>92</v>
      </c>
      <c r="L55" s="2355">
        <v>22.45</v>
      </c>
      <c r="M55" s="2359">
        <v>23</v>
      </c>
      <c r="N55" s="2356">
        <v>16000</v>
      </c>
      <c r="O55" s="2357">
        <f t="shared" si="2"/>
        <v>15580.8</v>
      </c>
      <c r="P55" s="2360"/>
    </row>
    <row r="56" spans="1:19" x14ac:dyDescent="0.2">
      <c r="A56" s="2361">
        <v>29</v>
      </c>
      <c r="B56" s="2362">
        <v>7</v>
      </c>
      <c r="C56" s="2363">
        <v>7.15</v>
      </c>
      <c r="D56" s="2364">
        <v>16000</v>
      </c>
      <c r="E56" s="2365">
        <f t="shared" si="0"/>
        <v>15580.8</v>
      </c>
      <c r="F56" s="2366">
        <v>61</v>
      </c>
      <c r="G56" s="2362">
        <v>15</v>
      </c>
      <c r="H56" s="2362">
        <v>15.15</v>
      </c>
      <c r="I56" s="2364">
        <v>16000</v>
      </c>
      <c r="J56" s="2365">
        <f t="shared" si="1"/>
        <v>15580.8</v>
      </c>
      <c r="K56" s="2366">
        <v>93</v>
      </c>
      <c r="L56" s="2367">
        <v>23</v>
      </c>
      <c r="M56" s="2362">
        <v>23.15</v>
      </c>
      <c r="N56" s="2364">
        <v>16000</v>
      </c>
      <c r="O56" s="2365">
        <f t="shared" si="2"/>
        <v>15580.8</v>
      </c>
      <c r="P56" s="2368"/>
    </row>
    <row r="57" spans="1:19" x14ac:dyDescent="0.2">
      <c r="A57" s="2369">
        <v>30</v>
      </c>
      <c r="B57" s="2370">
        <v>7.15</v>
      </c>
      <c r="C57" s="2371">
        <v>7.3</v>
      </c>
      <c r="D57" s="2372">
        <v>16000</v>
      </c>
      <c r="E57" s="2373">
        <f t="shared" si="0"/>
        <v>15580.8</v>
      </c>
      <c r="F57" s="2374">
        <v>62</v>
      </c>
      <c r="G57" s="2375">
        <v>15.15</v>
      </c>
      <c r="H57" s="2375">
        <v>15.3</v>
      </c>
      <c r="I57" s="2372">
        <v>16000</v>
      </c>
      <c r="J57" s="2373">
        <f t="shared" si="1"/>
        <v>15580.8</v>
      </c>
      <c r="K57" s="2374">
        <v>94</v>
      </c>
      <c r="L57" s="2375">
        <v>23.15</v>
      </c>
      <c r="M57" s="2375">
        <v>23.3</v>
      </c>
      <c r="N57" s="2372">
        <v>16000</v>
      </c>
      <c r="O57" s="2373">
        <f t="shared" si="2"/>
        <v>15580.8</v>
      </c>
      <c r="P57" s="2376"/>
    </row>
    <row r="58" spans="1:19" x14ac:dyDescent="0.2">
      <c r="A58" s="2377">
        <v>31</v>
      </c>
      <c r="B58" s="2378">
        <v>7.3</v>
      </c>
      <c r="C58" s="2379">
        <v>7.45</v>
      </c>
      <c r="D58" s="2380">
        <v>16000</v>
      </c>
      <c r="E58" s="2381">
        <f t="shared" si="0"/>
        <v>15580.8</v>
      </c>
      <c r="F58" s="2382">
        <v>63</v>
      </c>
      <c r="G58" s="2378">
        <v>15.3</v>
      </c>
      <c r="H58" s="2378">
        <v>15.45</v>
      </c>
      <c r="I58" s="2380">
        <v>16000</v>
      </c>
      <c r="J58" s="2381">
        <f t="shared" si="1"/>
        <v>15580.8</v>
      </c>
      <c r="K58" s="2382">
        <v>95</v>
      </c>
      <c r="L58" s="2378">
        <v>23.3</v>
      </c>
      <c r="M58" s="2378">
        <v>23.45</v>
      </c>
      <c r="N58" s="2380">
        <v>16000</v>
      </c>
      <c r="O58" s="2381">
        <f t="shared" si="2"/>
        <v>15580.8</v>
      </c>
      <c r="P58" s="2383"/>
    </row>
    <row r="59" spans="1:19" x14ac:dyDescent="0.2">
      <c r="A59" s="2384">
        <v>32</v>
      </c>
      <c r="B59" s="2385">
        <v>7.45</v>
      </c>
      <c r="C59" s="2386">
        <v>8</v>
      </c>
      <c r="D59" s="2387">
        <v>16000</v>
      </c>
      <c r="E59" s="2388">
        <f t="shared" si="0"/>
        <v>15580.8</v>
      </c>
      <c r="F59" s="2389">
        <v>64</v>
      </c>
      <c r="G59" s="2390">
        <v>15.45</v>
      </c>
      <c r="H59" s="2390">
        <v>16</v>
      </c>
      <c r="I59" s="2387">
        <v>16000</v>
      </c>
      <c r="J59" s="2388">
        <f t="shared" si="1"/>
        <v>15580.8</v>
      </c>
      <c r="K59" s="2389">
        <v>96</v>
      </c>
      <c r="L59" s="2390">
        <v>23.45</v>
      </c>
      <c r="M59" s="2390">
        <v>24</v>
      </c>
      <c r="N59" s="2387">
        <v>16000</v>
      </c>
      <c r="O59" s="2388">
        <f t="shared" si="2"/>
        <v>15580.8</v>
      </c>
      <c r="P59" s="2391"/>
    </row>
    <row r="60" spans="1:19" x14ac:dyDescent="0.2">
      <c r="A60" s="2392" t="s">
        <v>27</v>
      </c>
      <c r="B60" s="2393"/>
      <c r="C60" s="2393"/>
      <c r="D60" s="2394">
        <f>SUM(D28:D59)</f>
        <v>512000</v>
      </c>
      <c r="E60" s="2395">
        <f>SUM(E28:E59)</f>
        <v>498585.59999999974</v>
      </c>
      <c r="F60" s="2393"/>
      <c r="G60" s="2393"/>
      <c r="H60" s="2393"/>
      <c r="I60" s="2394">
        <f>SUM(I28:I59)</f>
        <v>512000</v>
      </c>
      <c r="J60" s="2395">
        <f>SUM(J28:J59)</f>
        <v>498585.59999999974</v>
      </c>
      <c r="K60" s="2393"/>
      <c r="L60" s="2393"/>
      <c r="M60" s="2393"/>
      <c r="N60" s="2393">
        <f>SUM(N28:N59)</f>
        <v>512000</v>
      </c>
      <c r="O60" s="2395">
        <f>SUM(O28:O59)</f>
        <v>498585.59999999974</v>
      </c>
      <c r="P60" s="2396"/>
    </row>
    <row r="64" spans="1:19" x14ac:dyDescent="0.2">
      <c r="A64" t="s">
        <v>43</v>
      </c>
      <c r="B64">
        <f>SUM(D60,I60,N60)/(4000*1000)</f>
        <v>0.38400000000000001</v>
      </c>
      <c r="C64">
        <f>ROUNDDOWN(SUM(E60,J60,O60)/(4000*1000),4)</f>
        <v>0.37390000000000001</v>
      </c>
    </row>
    <row r="66" spans="1:16" x14ac:dyDescent="0.2">
      <c r="A66" s="2397"/>
      <c r="B66" s="2398"/>
      <c r="C66" s="2398"/>
      <c r="D66" s="2399"/>
      <c r="E66" s="2398"/>
      <c r="F66" s="2398"/>
      <c r="G66" s="2398"/>
      <c r="H66" s="2398"/>
      <c r="I66" s="2399"/>
      <c r="J66" s="2400"/>
      <c r="K66" s="2398"/>
      <c r="L66" s="2398"/>
      <c r="M66" s="2398"/>
      <c r="N66" s="2398"/>
      <c r="O66" s="2398"/>
      <c r="P66" s="2401"/>
    </row>
    <row r="67" spans="1:16" x14ac:dyDescent="0.2">
      <c r="A67" s="2402" t="s">
        <v>28</v>
      </c>
      <c r="B67" s="2403"/>
      <c r="C67" s="2403"/>
      <c r="D67" s="2404"/>
      <c r="E67" s="2405"/>
      <c r="F67" s="2403"/>
      <c r="G67" s="2403"/>
      <c r="H67" s="2405"/>
      <c r="I67" s="2404"/>
      <c r="J67" s="2406"/>
      <c r="K67" s="2403"/>
      <c r="L67" s="2403"/>
      <c r="M67" s="2403"/>
      <c r="N67" s="2403"/>
      <c r="O67" s="2403"/>
      <c r="P67" s="2407"/>
    </row>
    <row r="68" spans="1:16" x14ac:dyDescent="0.2">
      <c r="A68" s="2408"/>
      <c r="B68" s="2409"/>
      <c r="C68" s="2409"/>
      <c r="D68" s="2409"/>
      <c r="E68" s="2409"/>
      <c r="F68" s="2409"/>
      <c r="G68" s="2409"/>
      <c r="H68" s="2409"/>
      <c r="I68" s="2409"/>
      <c r="J68" s="2409"/>
      <c r="K68" s="2409"/>
      <c r="L68" s="2410"/>
      <c r="M68" s="2410"/>
      <c r="N68" s="2410"/>
      <c r="O68" s="2410"/>
      <c r="P68" s="2411"/>
    </row>
    <row r="69" spans="1:16" x14ac:dyDescent="0.2">
      <c r="A69" s="2412"/>
      <c r="B69" s="2413"/>
      <c r="C69" s="2413"/>
      <c r="D69" s="2414"/>
      <c r="E69" s="2415"/>
      <c r="F69" s="2413"/>
      <c r="G69" s="2413"/>
      <c r="H69" s="2415"/>
      <c r="I69" s="2414"/>
      <c r="J69" s="2416"/>
      <c r="K69" s="2413"/>
      <c r="L69" s="2413"/>
      <c r="M69" s="2413"/>
      <c r="N69" s="2413"/>
      <c r="O69" s="2413"/>
      <c r="P69" s="2417"/>
    </row>
    <row r="70" spans="1:16" x14ac:dyDescent="0.2">
      <c r="A70" s="2418"/>
      <c r="B70" s="2419"/>
      <c r="C70" s="2419"/>
      <c r="D70" s="2420"/>
      <c r="E70" s="2421"/>
      <c r="F70" s="2419"/>
      <c r="G70" s="2419"/>
      <c r="H70" s="2421"/>
      <c r="I70" s="2420"/>
      <c r="J70" s="2419"/>
      <c r="K70" s="2419"/>
      <c r="L70" s="2419"/>
      <c r="M70" s="2419"/>
      <c r="N70" s="2419"/>
      <c r="O70" s="2419"/>
      <c r="P70" s="2422"/>
    </row>
    <row r="71" spans="1:16" x14ac:dyDescent="0.2">
      <c r="A71" s="2423"/>
      <c r="B71" s="2424"/>
      <c r="C71" s="2424"/>
      <c r="D71" s="2425"/>
      <c r="E71" s="2426"/>
      <c r="F71" s="2424"/>
      <c r="G71" s="2424"/>
      <c r="H71" s="2426"/>
      <c r="I71" s="2425"/>
      <c r="J71" s="2424"/>
      <c r="K71" s="2424"/>
      <c r="L71" s="2424"/>
      <c r="M71" s="2424"/>
      <c r="N71" s="2424"/>
      <c r="O71" s="2424"/>
      <c r="P71" s="2427"/>
    </row>
    <row r="72" spans="1:16" x14ac:dyDescent="0.2">
      <c r="A72" s="2428"/>
      <c r="B72" s="2429"/>
      <c r="C72" s="2429"/>
      <c r="D72" s="2430"/>
      <c r="E72" s="2431"/>
      <c r="F72" s="2429"/>
      <c r="G72" s="2429"/>
      <c r="H72" s="2431"/>
      <c r="I72" s="2430"/>
      <c r="J72" s="2429"/>
      <c r="K72" s="2429"/>
      <c r="L72" s="2429"/>
      <c r="M72" s="2429" t="s">
        <v>29</v>
      </c>
      <c r="N72" s="2429"/>
      <c r="O72" s="2429"/>
      <c r="P72" s="2432"/>
    </row>
    <row r="73" spans="1:16" x14ac:dyDescent="0.2">
      <c r="A73" s="2433"/>
      <c r="B73" s="2434"/>
      <c r="C73" s="2434"/>
      <c r="D73" s="2435"/>
      <c r="E73" s="2436"/>
      <c r="F73" s="2434"/>
      <c r="G73" s="2434"/>
      <c r="H73" s="2436"/>
      <c r="I73" s="2435"/>
      <c r="J73" s="2434"/>
      <c r="K73" s="2434"/>
      <c r="L73" s="2434"/>
      <c r="M73" s="2434" t="s">
        <v>30</v>
      </c>
      <c r="N73" s="2434"/>
      <c r="O73" s="2434"/>
      <c r="P73" s="2437"/>
    </row>
    <row r="74" spans="1:16" ht="15.75" x14ac:dyDescent="0.25">
      <c r="E74" s="2438"/>
      <c r="H74" s="2438"/>
    </row>
    <row r="75" spans="1:16" ht="15.75" x14ac:dyDescent="0.25">
      <c r="C75" s="2439"/>
      <c r="E75" s="2440"/>
      <c r="H75" s="2440"/>
    </row>
    <row r="76" spans="1:16" ht="15.75" x14ac:dyDescent="0.25">
      <c r="E76" s="2441"/>
      <c r="H76" s="2441"/>
    </row>
    <row r="77" spans="1:16" ht="15.75" x14ac:dyDescent="0.25">
      <c r="E77" s="2442"/>
      <c r="H77" s="2442"/>
    </row>
    <row r="78" spans="1:16" ht="15.75" x14ac:dyDescent="0.25">
      <c r="E78" s="2443"/>
      <c r="H78" s="2443"/>
    </row>
    <row r="79" spans="1:16" ht="15.75" x14ac:dyDescent="0.25">
      <c r="E79" s="2444"/>
      <c r="H79" s="2444"/>
    </row>
    <row r="80" spans="1:16" ht="15.75" x14ac:dyDescent="0.25">
      <c r="E80" s="2445"/>
      <c r="H80" s="2445"/>
    </row>
    <row r="81" spans="5:13" ht="15.75" x14ac:dyDescent="0.25">
      <c r="E81" s="2446"/>
      <c r="H81" s="2446"/>
    </row>
    <row r="82" spans="5:13" ht="15.75" x14ac:dyDescent="0.25">
      <c r="E82" s="2447"/>
      <c r="H82" s="2447"/>
    </row>
    <row r="83" spans="5:13" ht="15.75" x14ac:dyDescent="0.25">
      <c r="E83" s="2448"/>
      <c r="H83" s="2448"/>
    </row>
    <row r="84" spans="5:13" ht="15.75" x14ac:dyDescent="0.25">
      <c r="E84" s="2449"/>
      <c r="H84" s="2449"/>
    </row>
    <row r="85" spans="5:13" ht="15.75" x14ac:dyDescent="0.25">
      <c r="E85" s="2450"/>
      <c r="H85" s="2450"/>
    </row>
    <row r="86" spans="5:13" ht="15.75" x14ac:dyDescent="0.25">
      <c r="E86" s="2451"/>
      <c r="H86" s="2451"/>
    </row>
    <row r="87" spans="5:13" ht="15.75" x14ac:dyDescent="0.25">
      <c r="E87" s="2452"/>
      <c r="H87" s="2452"/>
    </row>
    <row r="88" spans="5:13" ht="15.75" x14ac:dyDescent="0.25">
      <c r="E88" s="2453"/>
      <c r="H88" s="2453"/>
    </row>
    <row r="89" spans="5:13" ht="15.75" x14ac:dyDescent="0.25">
      <c r="E89" s="2454"/>
      <c r="H89" s="2454"/>
    </row>
    <row r="90" spans="5:13" ht="15.75" x14ac:dyDescent="0.25">
      <c r="E90" s="2455"/>
      <c r="H90" s="2455"/>
    </row>
    <row r="91" spans="5:13" ht="15.75" x14ac:dyDescent="0.25">
      <c r="E91" s="2456"/>
      <c r="H91" s="2456"/>
    </row>
    <row r="92" spans="5:13" ht="15.75" x14ac:dyDescent="0.25">
      <c r="E92" s="2457"/>
      <c r="H92" s="2457"/>
    </row>
    <row r="93" spans="5:13" ht="15.75" x14ac:dyDescent="0.25">
      <c r="E93" s="2458"/>
      <c r="H93" s="2458"/>
    </row>
    <row r="94" spans="5:13" ht="15.75" x14ac:dyDescent="0.25">
      <c r="E94" s="2459"/>
      <c r="H94" s="2459"/>
    </row>
    <row r="95" spans="5:13" ht="15.75" x14ac:dyDescent="0.25">
      <c r="E95" s="2460"/>
      <c r="H95" s="2460"/>
    </row>
    <row r="96" spans="5:13" ht="15.75" x14ac:dyDescent="0.25">
      <c r="E96" s="2461"/>
      <c r="H96" s="2461"/>
      <c r="M96" s="2462" t="s">
        <v>8</v>
      </c>
    </row>
    <row r="97" spans="5:14" ht="15.75" x14ac:dyDescent="0.25">
      <c r="E97" s="2463"/>
      <c r="H97" s="2463"/>
    </row>
    <row r="98" spans="5:14" ht="15.75" x14ac:dyDescent="0.25">
      <c r="E98" s="2464"/>
      <c r="H98" s="2464"/>
    </row>
    <row r="99" spans="5:14" ht="15.75" x14ac:dyDescent="0.25">
      <c r="E99" s="2465"/>
      <c r="H99" s="2465"/>
    </row>
    <row r="101" spans="5:14" x14ac:dyDescent="0.2">
      <c r="N101" s="2466"/>
    </row>
    <row r="126" spans="4:4" x14ac:dyDescent="0.2">
      <c r="D126" s="2467"/>
    </row>
  </sheetData>
  <mergeCells count="1">
    <mergeCell ref="Q27:R2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2468"/>
      <c r="B1" s="2469"/>
      <c r="C1" s="2469"/>
      <c r="D1" s="2470"/>
      <c r="E1" s="2469"/>
      <c r="F1" s="2469"/>
      <c r="G1" s="2469"/>
      <c r="H1" s="2469"/>
      <c r="I1" s="2470"/>
      <c r="J1" s="2469"/>
      <c r="K1" s="2469"/>
      <c r="L1" s="2469"/>
      <c r="M1" s="2469"/>
      <c r="N1" s="2469"/>
      <c r="O1" s="2469"/>
      <c r="P1" s="2471"/>
    </row>
    <row r="2" spans="1:16" ht="12.75" customHeight="1" x14ac:dyDescent="0.2">
      <c r="A2" s="2472" t="s">
        <v>0</v>
      </c>
      <c r="B2" s="2473"/>
      <c r="C2" s="2473"/>
      <c r="D2" s="2473"/>
      <c r="E2" s="2473"/>
      <c r="F2" s="2473"/>
      <c r="G2" s="2473"/>
      <c r="H2" s="2473"/>
      <c r="I2" s="2473"/>
      <c r="J2" s="2473"/>
      <c r="K2" s="2473"/>
      <c r="L2" s="2473"/>
      <c r="M2" s="2473"/>
      <c r="N2" s="2473"/>
      <c r="O2" s="2473"/>
      <c r="P2" s="2474"/>
    </row>
    <row r="3" spans="1:16" ht="12.75" customHeight="1" x14ac:dyDescent="0.2">
      <c r="A3" s="2475"/>
      <c r="B3" s="2476"/>
      <c r="C3" s="2476"/>
      <c r="D3" s="2476"/>
      <c r="E3" s="2476"/>
      <c r="F3" s="2476"/>
      <c r="G3" s="2476"/>
      <c r="H3" s="2476"/>
      <c r="I3" s="2476"/>
      <c r="J3" s="2476"/>
      <c r="K3" s="2476"/>
      <c r="L3" s="2476"/>
      <c r="M3" s="2476"/>
      <c r="N3" s="2476"/>
      <c r="O3" s="2476"/>
      <c r="P3" s="2477"/>
    </row>
    <row r="4" spans="1:16" ht="12.75" customHeight="1" x14ac:dyDescent="0.2">
      <c r="A4" s="2478" t="s">
        <v>44</v>
      </c>
      <c r="B4" s="2479"/>
      <c r="C4" s="2479"/>
      <c r="D4" s="2479"/>
      <c r="E4" s="2479"/>
      <c r="F4" s="2479"/>
      <c r="G4" s="2479"/>
      <c r="H4" s="2479"/>
      <c r="I4" s="2479"/>
      <c r="J4" s="2480"/>
      <c r="K4" s="2481"/>
      <c r="L4" s="2481"/>
      <c r="M4" s="2481"/>
      <c r="N4" s="2481"/>
      <c r="O4" s="2481"/>
      <c r="P4" s="2482"/>
    </row>
    <row r="5" spans="1:16" ht="12.75" customHeight="1" x14ac:dyDescent="0.2">
      <c r="A5" s="2483"/>
      <c r="B5" s="2484"/>
      <c r="C5" s="2484"/>
      <c r="D5" s="2485"/>
      <c r="E5" s="2484"/>
      <c r="F5" s="2484"/>
      <c r="G5" s="2484"/>
      <c r="H5" s="2484"/>
      <c r="I5" s="2485"/>
      <c r="J5" s="2484"/>
      <c r="K5" s="2484"/>
      <c r="L5" s="2484"/>
      <c r="M5" s="2484"/>
      <c r="N5" s="2484"/>
      <c r="O5" s="2484"/>
      <c r="P5" s="2486"/>
    </row>
    <row r="6" spans="1:16" ht="12.75" customHeight="1" x14ac:dyDescent="0.2">
      <c r="A6" s="2487" t="s">
        <v>2</v>
      </c>
      <c r="B6" s="2488"/>
      <c r="C6" s="2488"/>
      <c r="D6" s="2489"/>
      <c r="E6" s="2488"/>
      <c r="F6" s="2488"/>
      <c r="G6" s="2488"/>
      <c r="H6" s="2488"/>
      <c r="I6" s="2489"/>
      <c r="J6" s="2488"/>
      <c r="K6" s="2488"/>
      <c r="L6" s="2488"/>
      <c r="M6" s="2488"/>
      <c r="N6" s="2488"/>
      <c r="O6" s="2488"/>
      <c r="P6" s="2490"/>
    </row>
    <row r="7" spans="1:16" ht="12.75" customHeight="1" x14ac:dyDescent="0.2">
      <c r="A7" s="2491" t="s">
        <v>3</v>
      </c>
      <c r="B7" s="2492"/>
      <c r="C7" s="2492"/>
      <c r="D7" s="2493"/>
      <c r="E7" s="2492"/>
      <c r="F7" s="2492"/>
      <c r="G7" s="2492"/>
      <c r="H7" s="2492"/>
      <c r="I7" s="2493"/>
      <c r="J7" s="2492"/>
      <c r="K7" s="2492"/>
      <c r="L7" s="2492"/>
      <c r="M7" s="2492"/>
      <c r="N7" s="2492"/>
      <c r="O7" s="2492"/>
      <c r="P7" s="2494"/>
    </row>
    <row r="8" spans="1:16" ht="12.75" customHeight="1" x14ac:dyDescent="0.2">
      <c r="A8" s="2495" t="s">
        <v>4</v>
      </c>
      <c r="B8" s="2496"/>
      <c r="C8" s="2496"/>
      <c r="D8" s="2497"/>
      <c r="E8" s="2496"/>
      <c r="F8" s="2496"/>
      <c r="G8" s="2496"/>
      <c r="H8" s="2496"/>
      <c r="I8" s="2497"/>
      <c r="J8" s="2496"/>
      <c r="K8" s="2496"/>
      <c r="L8" s="2496"/>
      <c r="M8" s="2496"/>
      <c r="N8" s="2496"/>
      <c r="O8" s="2496"/>
      <c r="P8" s="2498"/>
    </row>
    <row r="9" spans="1:16" ht="12.75" customHeight="1" x14ac:dyDescent="0.2">
      <c r="A9" s="2499" t="s">
        <v>5</v>
      </c>
      <c r="B9" s="2500"/>
      <c r="C9" s="2500"/>
      <c r="D9" s="2501"/>
      <c r="E9" s="2500"/>
      <c r="F9" s="2500"/>
      <c r="G9" s="2500"/>
      <c r="H9" s="2500"/>
      <c r="I9" s="2501"/>
      <c r="J9" s="2500"/>
      <c r="K9" s="2500"/>
      <c r="L9" s="2500"/>
      <c r="M9" s="2500"/>
      <c r="N9" s="2500"/>
      <c r="O9" s="2500"/>
      <c r="P9" s="2502"/>
    </row>
    <row r="10" spans="1:16" ht="12.75" customHeight="1" x14ac:dyDescent="0.2">
      <c r="A10" s="2503" t="s">
        <v>6</v>
      </c>
      <c r="B10" s="2504"/>
      <c r="C10" s="2504"/>
      <c r="D10" s="2505"/>
      <c r="E10" s="2504"/>
      <c r="F10" s="2504"/>
      <c r="G10" s="2504"/>
      <c r="H10" s="2504"/>
      <c r="I10" s="2505"/>
      <c r="J10" s="2504"/>
      <c r="K10" s="2504"/>
      <c r="L10" s="2504"/>
      <c r="M10" s="2504"/>
      <c r="N10" s="2504"/>
      <c r="O10" s="2504"/>
      <c r="P10" s="2506"/>
    </row>
    <row r="11" spans="1:16" ht="12.75" customHeight="1" x14ac:dyDescent="0.2">
      <c r="A11" s="2507"/>
      <c r="B11" s="2508"/>
      <c r="C11" s="2508"/>
      <c r="D11" s="2509"/>
      <c r="E11" s="2508"/>
      <c r="F11" s="2508"/>
      <c r="G11" s="2510"/>
      <c r="H11" s="2508"/>
      <c r="I11" s="2509"/>
      <c r="J11" s="2508"/>
      <c r="K11" s="2508"/>
      <c r="L11" s="2508"/>
      <c r="M11" s="2508"/>
      <c r="N11" s="2508"/>
      <c r="O11" s="2508"/>
      <c r="P11" s="2511"/>
    </row>
    <row r="12" spans="1:16" ht="12.75" customHeight="1" x14ac:dyDescent="0.2">
      <c r="A12" s="2512" t="s">
        <v>45</v>
      </c>
      <c r="B12" s="2513"/>
      <c r="C12" s="2513"/>
      <c r="D12" s="2514"/>
      <c r="E12" s="2513" t="s">
        <v>8</v>
      </c>
      <c r="F12" s="2513"/>
      <c r="G12" s="2513"/>
      <c r="H12" s="2513"/>
      <c r="I12" s="2514"/>
      <c r="J12" s="2513"/>
      <c r="K12" s="2513"/>
      <c r="L12" s="2513"/>
      <c r="M12" s="2513"/>
      <c r="N12" s="2515" t="s">
        <v>46</v>
      </c>
      <c r="O12" s="2513"/>
      <c r="P12" s="2516"/>
    </row>
    <row r="13" spans="1:16" ht="12.75" customHeight="1" x14ac:dyDescent="0.2">
      <c r="A13" s="2517"/>
      <c r="B13" s="2518"/>
      <c r="C13" s="2518"/>
      <c r="D13" s="2519"/>
      <c r="E13" s="2518"/>
      <c r="F13" s="2518"/>
      <c r="G13" s="2518"/>
      <c r="H13" s="2518"/>
      <c r="I13" s="2519"/>
      <c r="J13" s="2518"/>
      <c r="K13" s="2518"/>
      <c r="L13" s="2518"/>
      <c r="M13" s="2518"/>
      <c r="N13" s="2518"/>
      <c r="O13" s="2518"/>
      <c r="P13" s="2520"/>
    </row>
    <row r="14" spans="1:16" ht="12.75" customHeight="1" x14ac:dyDescent="0.2">
      <c r="A14" s="2521" t="s">
        <v>10</v>
      </c>
      <c r="B14" s="2522"/>
      <c r="C14" s="2522"/>
      <c r="D14" s="2523"/>
      <c r="E14" s="2522"/>
      <c r="F14" s="2522"/>
      <c r="G14" s="2522"/>
      <c r="H14" s="2522"/>
      <c r="I14" s="2523"/>
      <c r="J14" s="2522"/>
      <c r="K14" s="2522"/>
      <c r="L14" s="2522"/>
      <c r="M14" s="2522"/>
      <c r="N14" s="2524"/>
      <c r="O14" s="2525"/>
      <c r="P14" s="2526"/>
    </row>
    <row r="15" spans="1:16" ht="12.75" customHeight="1" x14ac:dyDescent="0.2">
      <c r="A15" s="2527"/>
      <c r="B15" s="2528"/>
      <c r="C15" s="2528"/>
      <c r="D15" s="2529"/>
      <c r="E15" s="2528"/>
      <c r="F15" s="2528"/>
      <c r="G15" s="2528"/>
      <c r="H15" s="2528"/>
      <c r="I15" s="2529"/>
      <c r="J15" s="2528"/>
      <c r="K15" s="2528"/>
      <c r="L15" s="2528"/>
      <c r="M15" s="2528"/>
      <c r="N15" s="2530" t="s">
        <v>11</v>
      </c>
      <c r="O15" s="2531" t="s">
        <v>12</v>
      </c>
      <c r="P15" s="2532"/>
    </row>
    <row r="16" spans="1:16" ht="12.75" customHeight="1" x14ac:dyDescent="0.2">
      <c r="A16" s="2533" t="s">
        <v>13</v>
      </c>
      <c r="B16" s="2534"/>
      <c r="C16" s="2534"/>
      <c r="D16" s="2535"/>
      <c r="E16" s="2534"/>
      <c r="F16" s="2534"/>
      <c r="G16" s="2534"/>
      <c r="H16" s="2534"/>
      <c r="I16" s="2535"/>
      <c r="J16" s="2534"/>
      <c r="K16" s="2534"/>
      <c r="L16" s="2534"/>
      <c r="M16" s="2534"/>
      <c r="N16" s="2536"/>
      <c r="O16" s="2537"/>
      <c r="P16" s="2537"/>
    </row>
    <row r="17" spans="1:47" ht="12.75" customHeight="1" x14ac:dyDescent="0.2">
      <c r="A17" s="2538" t="s">
        <v>14</v>
      </c>
      <c r="B17" s="2539"/>
      <c r="C17" s="2539"/>
      <c r="D17" s="2540"/>
      <c r="E17" s="2539"/>
      <c r="F17" s="2539"/>
      <c r="G17" s="2539"/>
      <c r="H17" s="2539"/>
      <c r="I17" s="2540"/>
      <c r="J17" s="2539"/>
      <c r="K17" s="2539"/>
      <c r="L17" s="2539"/>
      <c r="M17" s="2539"/>
      <c r="N17" s="2541" t="s">
        <v>15</v>
      </c>
      <c r="O17" s="2542" t="s">
        <v>16</v>
      </c>
      <c r="P17" s="2543"/>
    </row>
    <row r="18" spans="1:47" ht="12.75" customHeight="1" x14ac:dyDescent="0.2">
      <c r="A18" s="2544"/>
      <c r="B18" s="2545"/>
      <c r="C18" s="2545"/>
      <c r="D18" s="2546"/>
      <c r="E18" s="2545"/>
      <c r="F18" s="2545"/>
      <c r="G18" s="2545"/>
      <c r="H18" s="2545"/>
      <c r="I18" s="2546"/>
      <c r="J18" s="2545"/>
      <c r="K18" s="2545"/>
      <c r="L18" s="2545"/>
      <c r="M18" s="2545"/>
      <c r="N18" s="2547"/>
      <c r="O18" s="2548"/>
      <c r="P18" s="2549" t="s">
        <v>8</v>
      </c>
    </row>
    <row r="19" spans="1:47" ht="12.75" customHeight="1" x14ac:dyDescent="0.2">
      <c r="A19" s="2550"/>
      <c r="B19" s="2551"/>
      <c r="C19" s="2551"/>
      <c r="D19" s="2552"/>
      <c r="E19" s="2551"/>
      <c r="F19" s="2551"/>
      <c r="G19" s="2551"/>
      <c r="H19" s="2551"/>
      <c r="I19" s="2552"/>
      <c r="J19" s="2551"/>
      <c r="K19" s="2553"/>
      <c r="L19" s="2551" t="s">
        <v>17</v>
      </c>
      <c r="M19" s="2551"/>
      <c r="N19" s="2554"/>
      <c r="O19" s="2555"/>
      <c r="P19" s="2556"/>
      <c r="AU19" s="2557"/>
    </row>
    <row r="20" spans="1:47" ht="12.75" customHeight="1" x14ac:dyDescent="0.2">
      <c r="A20" s="2558"/>
      <c r="B20" s="2559"/>
      <c r="C20" s="2559"/>
      <c r="D20" s="2560"/>
      <c r="E20" s="2559"/>
      <c r="F20" s="2559"/>
      <c r="G20" s="2559"/>
      <c r="H20" s="2559"/>
      <c r="I20" s="2560"/>
      <c r="J20" s="2559"/>
      <c r="K20" s="2559"/>
      <c r="L20" s="2559"/>
      <c r="M20" s="2559"/>
      <c r="N20" s="2561"/>
      <c r="O20" s="2562"/>
      <c r="P20" s="2563"/>
    </row>
    <row r="21" spans="1:47" ht="12.75" customHeight="1" x14ac:dyDescent="0.2">
      <c r="A21" s="2564"/>
      <c r="B21" s="2565"/>
      <c r="C21" s="2566"/>
      <c r="D21" s="2566"/>
      <c r="E21" s="2565"/>
      <c r="F21" s="2565"/>
      <c r="G21" s="2565"/>
      <c r="H21" s="2565" t="s">
        <v>8</v>
      </c>
      <c r="I21" s="2567"/>
      <c r="J21" s="2565"/>
      <c r="K21" s="2565"/>
      <c r="L21" s="2565"/>
      <c r="M21" s="2565"/>
      <c r="N21" s="2568"/>
      <c r="O21" s="2569"/>
      <c r="P21" s="2570"/>
    </row>
    <row r="22" spans="1:47" ht="12.75" customHeight="1" x14ac:dyDescent="0.2">
      <c r="A22" s="2571"/>
      <c r="B22" s="2572"/>
      <c r="C22" s="2572"/>
      <c r="D22" s="2573"/>
      <c r="E22" s="2572"/>
      <c r="F22" s="2572"/>
      <c r="G22" s="2572"/>
      <c r="H22" s="2572"/>
      <c r="I22" s="2573"/>
      <c r="J22" s="2572"/>
      <c r="K22" s="2572"/>
      <c r="L22" s="2572"/>
      <c r="M22" s="2572"/>
      <c r="N22" s="2572"/>
      <c r="O22" s="2572"/>
      <c r="P22" s="2574"/>
    </row>
    <row r="23" spans="1:47" ht="12.75" customHeight="1" x14ac:dyDescent="0.2">
      <c r="A23" s="2575" t="s">
        <v>18</v>
      </c>
      <c r="B23" s="2576"/>
      <c r="C23" s="2576"/>
      <c r="D23" s="2577"/>
      <c r="E23" s="2578" t="s">
        <v>19</v>
      </c>
      <c r="F23" s="2578"/>
      <c r="G23" s="2578"/>
      <c r="H23" s="2578"/>
      <c r="I23" s="2578"/>
      <c r="J23" s="2578"/>
      <c r="K23" s="2578"/>
      <c r="L23" s="2578"/>
      <c r="M23" s="2576"/>
      <c r="N23" s="2576"/>
      <c r="O23" s="2576"/>
      <c r="P23" s="2579"/>
    </row>
    <row r="24" spans="1:47" ht="15.75" x14ac:dyDescent="0.25">
      <c r="A24" s="2580"/>
      <c r="B24" s="2581"/>
      <c r="C24" s="2581"/>
      <c r="D24" s="2582"/>
      <c r="E24" s="2583" t="s">
        <v>20</v>
      </c>
      <c r="F24" s="2583"/>
      <c r="G24" s="2583"/>
      <c r="H24" s="2583"/>
      <c r="I24" s="2583"/>
      <c r="J24" s="2583"/>
      <c r="K24" s="2583"/>
      <c r="L24" s="2583"/>
      <c r="M24" s="2581"/>
      <c r="N24" s="2581"/>
      <c r="O24" s="2581"/>
      <c r="P24" s="2584"/>
    </row>
    <row r="25" spans="1:47" ht="12.75" customHeight="1" x14ac:dyDescent="0.2">
      <c r="A25" s="2585"/>
      <c r="B25" s="2586" t="s">
        <v>21</v>
      </c>
      <c r="C25" s="2587"/>
      <c r="D25" s="2587"/>
      <c r="E25" s="2587"/>
      <c r="F25" s="2587"/>
      <c r="G25" s="2587"/>
      <c r="H25" s="2587"/>
      <c r="I25" s="2587"/>
      <c r="J25" s="2587"/>
      <c r="K25" s="2587"/>
      <c r="L25" s="2587"/>
      <c r="M25" s="2587"/>
      <c r="N25" s="2587"/>
      <c r="O25" s="2588"/>
      <c r="P25" s="2589"/>
    </row>
    <row r="26" spans="1:47" ht="12.75" customHeight="1" x14ac:dyDescent="0.2">
      <c r="A26" s="2590" t="s">
        <v>22</v>
      </c>
      <c r="B26" s="2591" t="s">
        <v>23</v>
      </c>
      <c r="C26" s="2591"/>
      <c r="D26" s="2590" t="s">
        <v>24</v>
      </c>
      <c r="E26" s="2590" t="s">
        <v>25</v>
      </c>
      <c r="F26" s="2590" t="s">
        <v>22</v>
      </c>
      <c r="G26" s="2591" t="s">
        <v>23</v>
      </c>
      <c r="H26" s="2591"/>
      <c r="I26" s="2590" t="s">
        <v>24</v>
      </c>
      <c r="J26" s="2590" t="s">
        <v>25</v>
      </c>
      <c r="K26" s="2590" t="s">
        <v>22</v>
      </c>
      <c r="L26" s="2591" t="s">
        <v>23</v>
      </c>
      <c r="M26" s="2591"/>
      <c r="N26" s="2592" t="s">
        <v>24</v>
      </c>
      <c r="O26" s="2590" t="s">
        <v>25</v>
      </c>
      <c r="P26" s="2593"/>
    </row>
    <row r="27" spans="1:47" ht="12.75" customHeight="1" x14ac:dyDescent="0.2">
      <c r="A27" s="2594"/>
      <c r="B27" s="2595" t="s">
        <v>26</v>
      </c>
      <c r="C27" s="2595" t="s">
        <v>2</v>
      </c>
      <c r="D27" s="2594"/>
      <c r="E27" s="2594"/>
      <c r="F27" s="2594"/>
      <c r="G27" s="2595" t="s">
        <v>26</v>
      </c>
      <c r="H27" s="2595" t="s">
        <v>2</v>
      </c>
      <c r="I27" s="2594"/>
      <c r="J27" s="2594"/>
      <c r="K27" s="2594"/>
      <c r="L27" s="2595" t="s">
        <v>26</v>
      </c>
      <c r="M27" s="2595" t="s">
        <v>2</v>
      </c>
      <c r="N27" s="2596"/>
      <c r="O27" s="2594"/>
      <c r="P27" s="2597"/>
      <c r="Q27" s="37" t="s">
        <v>166</v>
      </c>
      <c r="R27" s="38"/>
      <c r="S27" t="s">
        <v>167</v>
      </c>
    </row>
    <row r="28" spans="1:47" ht="12.75" customHeight="1" x14ac:dyDescent="0.2">
      <c r="A28" s="2598">
        <v>1</v>
      </c>
      <c r="B28" s="2599">
        <v>0</v>
      </c>
      <c r="C28" s="2600">
        <v>0.15</v>
      </c>
      <c r="D28" s="2601">
        <v>16000</v>
      </c>
      <c r="E28" s="2602">
        <f t="shared" ref="E28:E59" si="0">D28*(100-2.62)/100</f>
        <v>15580.8</v>
      </c>
      <c r="F28" s="2603">
        <v>33</v>
      </c>
      <c r="G28" s="2604">
        <v>8</v>
      </c>
      <c r="H28" s="2604">
        <v>8.15</v>
      </c>
      <c r="I28" s="2601">
        <v>16000</v>
      </c>
      <c r="J28" s="2602">
        <f t="shared" ref="J28:J59" si="1">I28*(100-2.62)/100</f>
        <v>15580.8</v>
      </c>
      <c r="K28" s="2603">
        <v>65</v>
      </c>
      <c r="L28" s="2604">
        <v>16</v>
      </c>
      <c r="M28" s="2604">
        <v>16.149999999999999</v>
      </c>
      <c r="N28" s="2601">
        <v>16000</v>
      </c>
      <c r="O28" s="2602">
        <f t="shared" ref="O28:O59" si="2">N28*(100-2.62)/100</f>
        <v>15580.8</v>
      </c>
      <c r="P28" s="2605"/>
      <c r="Q28" s="9764">
        <v>0</v>
      </c>
      <c r="R28" s="10692">
        <v>0.15</v>
      </c>
      <c r="S28" s="12">
        <f>AVERAGE(D28:D31)</f>
        <v>16000</v>
      </c>
    </row>
    <row r="29" spans="1:47" ht="12.75" customHeight="1" x14ac:dyDescent="0.2">
      <c r="A29" s="2606">
        <v>2</v>
      </c>
      <c r="B29" s="2606">
        <v>0.15</v>
      </c>
      <c r="C29" s="2607">
        <v>0.3</v>
      </c>
      <c r="D29" s="2608">
        <v>16000</v>
      </c>
      <c r="E29" s="2609">
        <f t="shared" si="0"/>
        <v>15580.8</v>
      </c>
      <c r="F29" s="2610">
        <v>34</v>
      </c>
      <c r="G29" s="2611">
        <v>8.15</v>
      </c>
      <c r="H29" s="2611">
        <v>8.3000000000000007</v>
      </c>
      <c r="I29" s="2608">
        <v>16000</v>
      </c>
      <c r="J29" s="2609">
        <f t="shared" si="1"/>
        <v>15580.8</v>
      </c>
      <c r="K29" s="2610">
        <v>66</v>
      </c>
      <c r="L29" s="2611">
        <v>16.149999999999999</v>
      </c>
      <c r="M29" s="2611">
        <v>16.3</v>
      </c>
      <c r="N29" s="2608">
        <v>16000</v>
      </c>
      <c r="O29" s="2609">
        <f t="shared" si="2"/>
        <v>15580.8</v>
      </c>
      <c r="P29" s="2612"/>
      <c r="Q29" s="10696">
        <v>1</v>
      </c>
      <c r="R29" s="10692">
        <v>1.1499999999999999</v>
      </c>
      <c r="S29" s="12">
        <f>AVERAGE(D32:D35)</f>
        <v>16000</v>
      </c>
    </row>
    <row r="30" spans="1:47" ht="12.75" customHeight="1" x14ac:dyDescent="0.2">
      <c r="A30" s="2613">
        <v>3</v>
      </c>
      <c r="B30" s="2614">
        <v>0.3</v>
      </c>
      <c r="C30" s="2615">
        <v>0.45</v>
      </c>
      <c r="D30" s="2616">
        <v>16000</v>
      </c>
      <c r="E30" s="2617">
        <f t="shared" si="0"/>
        <v>15580.8</v>
      </c>
      <c r="F30" s="2618">
        <v>35</v>
      </c>
      <c r="G30" s="2619">
        <v>8.3000000000000007</v>
      </c>
      <c r="H30" s="2619">
        <v>8.4499999999999993</v>
      </c>
      <c r="I30" s="2616">
        <v>16000</v>
      </c>
      <c r="J30" s="2617">
        <f t="shared" si="1"/>
        <v>15580.8</v>
      </c>
      <c r="K30" s="2618">
        <v>67</v>
      </c>
      <c r="L30" s="2619">
        <v>16.3</v>
      </c>
      <c r="M30" s="2619">
        <v>16.45</v>
      </c>
      <c r="N30" s="2616">
        <v>16000</v>
      </c>
      <c r="O30" s="2617">
        <f t="shared" si="2"/>
        <v>15580.8</v>
      </c>
      <c r="P30" s="2620"/>
      <c r="Q30" s="10630">
        <v>2</v>
      </c>
      <c r="R30" s="10692">
        <v>2.15</v>
      </c>
      <c r="S30" s="12">
        <f>AVERAGE(D36:D39)</f>
        <v>16000</v>
      </c>
      <c r="V30" s="2621"/>
    </row>
    <row r="31" spans="1:47" ht="12.75" customHeight="1" x14ac:dyDescent="0.2">
      <c r="A31" s="2622">
        <v>4</v>
      </c>
      <c r="B31" s="2622">
        <v>0.45</v>
      </c>
      <c r="C31" s="2623">
        <v>1</v>
      </c>
      <c r="D31" s="2624">
        <v>16000</v>
      </c>
      <c r="E31" s="2625">
        <f t="shared" si="0"/>
        <v>15580.8</v>
      </c>
      <c r="F31" s="2626">
        <v>36</v>
      </c>
      <c r="G31" s="2623">
        <v>8.4499999999999993</v>
      </c>
      <c r="H31" s="2623">
        <v>9</v>
      </c>
      <c r="I31" s="2624">
        <v>16000</v>
      </c>
      <c r="J31" s="2625">
        <f t="shared" si="1"/>
        <v>15580.8</v>
      </c>
      <c r="K31" s="2626">
        <v>68</v>
      </c>
      <c r="L31" s="2623">
        <v>16.45</v>
      </c>
      <c r="M31" s="2623">
        <v>17</v>
      </c>
      <c r="N31" s="2624">
        <v>16000</v>
      </c>
      <c r="O31" s="2625">
        <f t="shared" si="2"/>
        <v>15580.8</v>
      </c>
      <c r="P31" s="2627"/>
      <c r="Q31" s="10630">
        <v>3</v>
      </c>
      <c r="R31" s="10631">
        <v>3.15</v>
      </c>
      <c r="S31" s="12">
        <f>AVERAGE(D40:D43)</f>
        <v>16000</v>
      </c>
    </row>
    <row r="32" spans="1:47" ht="12.75" customHeight="1" x14ac:dyDescent="0.2">
      <c r="A32" s="2628">
        <v>5</v>
      </c>
      <c r="B32" s="2629">
        <v>1</v>
      </c>
      <c r="C32" s="2630">
        <v>1.1499999999999999</v>
      </c>
      <c r="D32" s="2631">
        <v>16000</v>
      </c>
      <c r="E32" s="2632">
        <f t="shared" si="0"/>
        <v>15580.8</v>
      </c>
      <c r="F32" s="2633">
        <v>37</v>
      </c>
      <c r="G32" s="2629">
        <v>9</v>
      </c>
      <c r="H32" s="2629">
        <v>9.15</v>
      </c>
      <c r="I32" s="2631">
        <v>16000</v>
      </c>
      <c r="J32" s="2632">
        <f t="shared" si="1"/>
        <v>15580.8</v>
      </c>
      <c r="K32" s="2633">
        <v>69</v>
      </c>
      <c r="L32" s="2629">
        <v>17</v>
      </c>
      <c r="M32" s="2629">
        <v>17.149999999999999</v>
      </c>
      <c r="N32" s="2631">
        <v>16000</v>
      </c>
      <c r="O32" s="2632">
        <f t="shared" si="2"/>
        <v>15580.8</v>
      </c>
      <c r="P32" s="2634"/>
      <c r="Q32" s="10630">
        <v>4</v>
      </c>
      <c r="R32" s="10631">
        <v>4.1500000000000004</v>
      </c>
      <c r="S32" s="12">
        <f>AVERAGE(D44:D47)</f>
        <v>16000</v>
      </c>
      <c r="AQ32" s="2631"/>
    </row>
    <row r="33" spans="1:19" ht="12.75" customHeight="1" x14ac:dyDescent="0.2">
      <c r="A33" s="2635">
        <v>6</v>
      </c>
      <c r="B33" s="2636">
        <v>1.1499999999999999</v>
      </c>
      <c r="C33" s="2637">
        <v>1.3</v>
      </c>
      <c r="D33" s="2638">
        <v>16000</v>
      </c>
      <c r="E33" s="2639">
        <f t="shared" si="0"/>
        <v>15580.8</v>
      </c>
      <c r="F33" s="2640">
        <v>38</v>
      </c>
      <c r="G33" s="2637">
        <v>9.15</v>
      </c>
      <c r="H33" s="2637">
        <v>9.3000000000000007</v>
      </c>
      <c r="I33" s="2638">
        <v>16000</v>
      </c>
      <c r="J33" s="2639">
        <f t="shared" si="1"/>
        <v>15580.8</v>
      </c>
      <c r="K33" s="2640">
        <v>70</v>
      </c>
      <c r="L33" s="2637">
        <v>17.149999999999999</v>
      </c>
      <c r="M33" s="2637">
        <v>17.3</v>
      </c>
      <c r="N33" s="2638">
        <v>16000</v>
      </c>
      <c r="O33" s="2639">
        <f t="shared" si="2"/>
        <v>15580.8</v>
      </c>
      <c r="P33" s="2641"/>
      <c r="Q33" s="10696">
        <v>5</v>
      </c>
      <c r="R33" s="10631">
        <v>5.15</v>
      </c>
      <c r="S33" s="12">
        <f>AVERAGE(D48:D51)</f>
        <v>16000</v>
      </c>
    </row>
    <row r="34" spans="1:19" x14ac:dyDescent="0.2">
      <c r="A34" s="2642">
        <v>7</v>
      </c>
      <c r="B34" s="2643">
        <v>1.3</v>
      </c>
      <c r="C34" s="2644">
        <v>1.45</v>
      </c>
      <c r="D34" s="2645">
        <v>16000</v>
      </c>
      <c r="E34" s="2646">
        <f t="shared" si="0"/>
        <v>15580.8</v>
      </c>
      <c r="F34" s="2647">
        <v>39</v>
      </c>
      <c r="G34" s="2648">
        <v>9.3000000000000007</v>
      </c>
      <c r="H34" s="2648">
        <v>9.4499999999999993</v>
      </c>
      <c r="I34" s="2645">
        <v>16000</v>
      </c>
      <c r="J34" s="2646">
        <f t="shared" si="1"/>
        <v>15580.8</v>
      </c>
      <c r="K34" s="2647">
        <v>71</v>
      </c>
      <c r="L34" s="2648">
        <v>17.3</v>
      </c>
      <c r="M34" s="2648">
        <v>17.45</v>
      </c>
      <c r="N34" s="2645">
        <v>16000</v>
      </c>
      <c r="O34" s="2646">
        <f t="shared" si="2"/>
        <v>15580.8</v>
      </c>
      <c r="P34" s="2649"/>
      <c r="Q34" s="10696">
        <v>6</v>
      </c>
      <c r="R34" s="10631">
        <v>6.15</v>
      </c>
      <c r="S34" s="12">
        <f>AVERAGE(D52:D55)</f>
        <v>16000</v>
      </c>
    </row>
    <row r="35" spans="1:19" x14ac:dyDescent="0.2">
      <c r="A35" s="2650">
        <v>8</v>
      </c>
      <c r="B35" s="2650">
        <v>1.45</v>
      </c>
      <c r="C35" s="2651">
        <v>2</v>
      </c>
      <c r="D35" s="2652">
        <v>16000</v>
      </c>
      <c r="E35" s="2653">
        <f t="shared" si="0"/>
        <v>15580.8</v>
      </c>
      <c r="F35" s="2654">
        <v>40</v>
      </c>
      <c r="G35" s="2651">
        <v>9.4499999999999993</v>
      </c>
      <c r="H35" s="2651">
        <v>10</v>
      </c>
      <c r="I35" s="2652">
        <v>16000</v>
      </c>
      <c r="J35" s="2653">
        <f t="shared" si="1"/>
        <v>15580.8</v>
      </c>
      <c r="K35" s="2654">
        <v>72</v>
      </c>
      <c r="L35" s="2655">
        <v>17.45</v>
      </c>
      <c r="M35" s="2651">
        <v>18</v>
      </c>
      <c r="N35" s="2652">
        <v>16000</v>
      </c>
      <c r="O35" s="2653">
        <f t="shared" si="2"/>
        <v>15580.8</v>
      </c>
      <c r="P35" s="2656"/>
      <c r="Q35" s="10696">
        <v>7</v>
      </c>
      <c r="R35" s="10631">
        <v>7.15</v>
      </c>
      <c r="S35" s="12">
        <f>AVERAGE(D56:D59)</f>
        <v>16000</v>
      </c>
    </row>
    <row r="36" spans="1:19" x14ac:dyDescent="0.2">
      <c r="A36" s="2657">
        <v>9</v>
      </c>
      <c r="B36" s="2658">
        <v>2</v>
      </c>
      <c r="C36" s="2659">
        <v>2.15</v>
      </c>
      <c r="D36" s="2660">
        <v>16000</v>
      </c>
      <c r="E36" s="2661">
        <f t="shared" si="0"/>
        <v>15580.8</v>
      </c>
      <c r="F36" s="2662">
        <v>41</v>
      </c>
      <c r="G36" s="2663">
        <v>10</v>
      </c>
      <c r="H36" s="2664">
        <v>10.15</v>
      </c>
      <c r="I36" s="2660">
        <v>16000</v>
      </c>
      <c r="J36" s="2661">
        <f t="shared" si="1"/>
        <v>15580.8</v>
      </c>
      <c r="K36" s="2662">
        <v>73</v>
      </c>
      <c r="L36" s="2664">
        <v>18</v>
      </c>
      <c r="M36" s="2663">
        <v>18.149999999999999</v>
      </c>
      <c r="N36" s="2660">
        <v>16000</v>
      </c>
      <c r="O36" s="2661">
        <f t="shared" si="2"/>
        <v>15580.8</v>
      </c>
      <c r="P36" s="2665"/>
      <c r="Q36" s="10696">
        <v>8</v>
      </c>
      <c r="R36" s="10696">
        <v>8.15</v>
      </c>
      <c r="S36" s="12">
        <f>AVERAGE(I28:I31)</f>
        <v>16000</v>
      </c>
    </row>
    <row r="37" spans="1:19" x14ac:dyDescent="0.2">
      <c r="A37" s="2666">
        <v>10</v>
      </c>
      <c r="B37" s="2666">
        <v>2.15</v>
      </c>
      <c r="C37" s="2667">
        <v>2.2999999999999998</v>
      </c>
      <c r="D37" s="2668">
        <v>16000</v>
      </c>
      <c r="E37" s="2669">
        <f t="shared" si="0"/>
        <v>15580.8</v>
      </c>
      <c r="F37" s="2670">
        <v>42</v>
      </c>
      <c r="G37" s="2667">
        <v>10.15</v>
      </c>
      <c r="H37" s="2671">
        <v>10.3</v>
      </c>
      <c r="I37" s="2668">
        <v>16000</v>
      </c>
      <c r="J37" s="2669">
        <f t="shared" si="1"/>
        <v>15580.8</v>
      </c>
      <c r="K37" s="2670">
        <v>74</v>
      </c>
      <c r="L37" s="2671">
        <v>18.149999999999999</v>
      </c>
      <c r="M37" s="2667">
        <v>18.3</v>
      </c>
      <c r="N37" s="2668">
        <v>16000</v>
      </c>
      <c r="O37" s="2669">
        <f t="shared" si="2"/>
        <v>15580.8</v>
      </c>
      <c r="P37" s="2672"/>
      <c r="Q37" s="10696">
        <v>9</v>
      </c>
      <c r="R37" s="10696">
        <v>9.15</v>
      </c>
      <c r="S37" s="12">
        <f>AVERAGE(I32:I35)</f>
        <v>16000</v>
      </c>
    </row>
    <row r="38" spans="1:19" x14ac:dyDescent="0.2">
      <c r="A38" s="2673">
        <v>11</v>
      </c>
      <c r="B38" s="2674">
        <v>2.2999999999999998</v>
      </c>
      <c r="C38" s="2675">
        <v>2.4500000000000002</v>
      </c>
      <c r="D38" s="2676">
        <v>16000</v>
      </c>
      <c r="E38" s="2677">
        <f t="shared" si="0"/>
        <v>15580.8</v>
      </c>
      <c r="F38" s="2678">
        <v>43</v>
      </c>
      <c r="G38" s="2679">
        <v>10.3</v>
      </c>
      <c r="H38" s="2680">
        <v>10.45</v>
      </c>
      <c r="I38" s="2676">
        <v>16000</v>
      </c>
      <c r="J38" s="2677">
        <f t="shared" si="1"/>
        <v>15580.8</v>
      </c>
      <c r="K38" s="2678">
        <v>75</v>
      </c>
      <c r="L38" s="2680">
        <v>18.3</v>
      </c>
      <c r="M38" s="2679">
        <v>18.45</v>
      </c>
      <c r="N38" s="2676">
        <v>16000</v>
      </c>
      <c r="O38" s="2677">
        <f t="shared" si="2"/>
        <v>15580.8</v>
      </c>
      <c r="P38" s="2681"/>
      <c r="Q38" s="10696">
        <v>10</v>
      </c>
      <c r="R38" s="10693">
        <v>10.15</v>
      </c>
      <c r="S38" s="12">
        <f>AVERAGE(I36:I39)</f>
        <v>16000</v>
      </c>
    </row>
    <row r="39" spans="1:19" x14ac:dyDescent="0.2">
      <c r="A39" s="2682">
        <v>12</v>
      </c>
      <c r="B39" s="2682">
        <v>2.4500000000000002</v>
      </c>
      <c r="C39" s="2683">
        <v>3</v>
      </c>
      <c r="D39" s="2684">
        <v>16000</v>
      </c>
      <c r="E39" s="2685">
        <f t="shared" si="0"/>
        <v>15580.8</v>
      </c>
      <c r="F39" s="2686">
        <v>44</v>
      </c>
      <c r="G39" s="2683">
        <v>10.45</v>
      </c>
      <c r="H39" s="2687">
        <v>11</v>
      </c>
      <c r="I39" s="2684">
        <v>16000</v>
      </c>
      <c r="J39" s="2685">
        <f t="shared" si="1"/>
        <v>15580.8</v>
      </c>
      <c r="K39" s="2686">
        <v>76</v>
      </c>
      <c r="L39" s="2687">
        <v>18.45</v>
      </c>
      <c r="M39" s="2683">
        <v>19</v>
      </c>
      <c r="N39" s="2684">
        <v>16000</v>
      </c>
      <c r="O39" s="2685">
        <f t="shared" si="2"/>
        <v>15580.8</v>
      </c>
      <c r="P39" s="2688"/>
      <c r="Q39" s="10696">
        <v>11</v>
      </c>
      <c r="R39" s="10693">
        <v>11.15</v>
      </c>
      <c r="S39" s="12">
        <f>AVERAGE(I40:I43)</f>
        <v>16000</v>
      </c>
    </row>
    <row r="40" spans="1:19" x14ac:dyDescent="0.2">
      <c r="A40" s="2689">
        <v>13</v>
      </c>
      <c r="B40" s="2690">
        <v>3</v>
      </c>
      <c r="C40" s="2691">
        <v>3.15</v>
      </c>
      <c r="D40" s="2692">
        <v>16000</v>
      </c>
      <c r="E40" s="2693">
        <f t="shared" si="0"/>
        <v>15580.8</v>
      </c>
      <c r="F40" s="2694">
        <v>45</v>
      </c>
      <c r="G40" s="2695">
        <v>11</v>
      </c>
      <c r="H40" s="2696">
        <v>11.15</v>
      </c>
      <c r="I40" s="2692">
        <v>16000</v>
      </c>
      <c r="J40" s="2693">
        <f t="shared" si="1"/>
        <v>15580.8</v>
      </c>
      <c r="K40" s="2694">
        <v>77</v>
      </c>
      <c r="L40" s="2696">
        <v>19</v>
      </c>
      <c r="M40" s="2695">
        <v>19.149999999999999</v>
      </c>
      <c r="N40" s="2692">
        <v>16000</v>
      </c>
      <c r="O40" s="2693">
        <f t="shared" si="2"/>
        <v>15580.8</v>
      </c>
      <c r="P40" s="2697"/>
      <c r="Q40" s="10696">
        <v>12</v>
      </c>
      <c r="R40" s="10693">
        <v>12.15</v>
      </c>
      <c r="S40" s="12">
        <f>AVERAGE(I44:I47)</f>
        <v>16000</v>
      </c>
    </row>
    <row r="41" spans="1:19" x14ac:dyDescent="0.2">
      <c r="A41" s="2698">
        <v>14</v>
      </c>
      <c r="B41" s="2698">
        <v>3.15</v>
      </c>
      <c r="C41" s="2699">
        <v>3.3</v>
      </c>
      <c r="D41" s="2700">
        <v>16000</v>
      </c>
      <c r="E41" s="2701">
        <f t="shared" si="0"/>
        <v>15580.8</v>
      </c>
      <c r="F41" s="2702">
        <v>46</v>
      </c>
      <c r="G41" s="2703">
        <v>11.15</v>
      </c>
      <c r="H41" s="2699">
        <v>11.3</v>
      </c>
      <c r="I41" s="2700">
        <v>16000</v>
      </c>
      <c r="J41" s="2701">
        <f t="shared" si="1"/>
        <v>15580.8</v>
      </c>
      <c r="K41" s="2702">
        <v>78</v>
      </c>
      <c r="L41" s="2699">
        <v>19.149999999999999</v>
      </c>
      <c r="M41" s="2703">
        <v>19.3</v>
      </c>
      <c r="N41" s="2700">
        <v>16000</v>
      </c>
      <c r="O41" s="2701">
        <f t="shared" si="2"/>
        <v>15580.8</v>
      </c>
      <c r="P41" s="2704"/>
      <c r="Q41" s="10696">
        <v>13</v>
      </c>
      <c r="R41" s="10693">
        <v>13.15</v>
      </c>
      <c r="S41" s="12">
        <f>AVERAGE(I48:I51)</f>
        <v>16000</v>
      </c>
    </row>
    <row r="42" spans="1:19" x14ac:dyDescent="0.2">
      <c r="A42" s="2705">
        <v>15</v>
      </c>
      <c r="B42" s="2706">
        <v>3.3</v>
      </c>
      <c r="C42" s="2707">
        <v>3.45</v>
      </c>
      <c r="D42" s="2708">
        <v>16000</v>
      </c>
      <c r="E42" s="2709">
        <f t="shared" si="0"/>
        <v>15580.8</v>
      </c>
      <c r="F42" s="2710">
        <v>47</v>
      </c>
      <c r="G42" s="2711">
        <v>11.3</v>
      </c>
      <c r="H42" s="2712">
        <v>11.45</v>
      </c>
      <c r="I42" s="2708">
        <v>16000</v>
      </c>
      <c r="J42" s="2709">
        <f t="shared" si="1"/>
        <v>15580.8</v>
      </c>
      <c r="K42" s="2710">
        <v>79</v>
      </c>
      <c r="L42" s="2712">
        <v>19.3</v>
      </c>
      <c r="M42" s="2711">
        <v>19.45</v>
      </c>
      <c r="N42" s="2708">
        <v>16000</v>
      </c>
      <c r="O42" s="2709">
        <f t="shared" si="2"/>
        <v>15580.8</v>
      </c>
      <c r="P42" s="2713"/>
      <c r="Q42" s="10696">
        <v>14</v>
      </c>
      <c r="R42" s="10693">
        <v>14.15</v>
      </c>
      <c r="S42" s="12">
        <f>AVERAGE(I52:I55)</f>
        <v>16000</v>
      </c>
    </row>
    <row r="43" spans="1:19" x14ac:dyDescent="0.2">
      <c r="A43" s="2714">
        <v>16</v>
      </c>
      <c r="B43" s="2714">
        <v>3.45</v>
      </c>
      <c r="C43" s="2715">
        <v>4</v>
      </c>
      <c r="D43" s="2716">
        <v>16000</v>
      </c>
      <c r="E43" s="2717">
        <f t="shared" si="0"/>
        <v>15580.8</v>
      </c>
      <c r="F43" s="2718">
        <v>48</v>
      </c>
      <c r="G43" s="2719">
        <v>11.45</v>
      </c>
      <c r="H43" s="2715">
        <v>12</v>
      </c>
      <c r="I43" s="2716">
        <v>16000</v>
      </c>
      <c r="J43" s="2717">
        <f t="shared" si="1"/>
        <v>15580.8</v>
      </c>
      <c r="K43" s="2718">
        <v>80</v>
      </c>
      <c r="L43" s="2715">
        <v>19.45</v>
      </c>
      <c r="M43" s="2715">
        <v>20</v>
      </c>
      <c r="N43" s="2716">
        <v>16000</v>
      </c>
      <c r="O43" s="2717">
        <f t="shared" si="2"/>
        <v>15580.8</v>
      </c>
      <c r="P43" s="2720"/>
      <c r="Q43" s="10696">
        <v>15</v>
      </c>
      <c r="R43" s="10696">
        <v>15.15</v>
      </c>
      <c r="S43" s="12">
        <f>AVERAGE(I56:I59)</f>
        <v>16000</v>
      </c>
    </row>
    <row r="44" spans="1:19" x14ac:dyDescent="0.2">
      <c r="A44" s="2721">
        <v>17</v>
      </c>
      <c r="B44" s="2722">
        <v>4</v>
      </c>
      <c r="C44" s="2723">
        <v>4.1500000000000004</v>
      </c>
      <c r="D44" s="2724">
        <v>16000</v>
      </c>
      <c r="E44" s="2725">
        <f t="shared" si="0"/>
        <v>15580.8</v>
      </c>
      <c r="F44" s="2726">
        <v>49</v>
      </c>
      <c r="G44" s="2727">
        <v>12</v>
      </c>
      <c r="H44" s="2728">
        <v>12.15</v>
      </c>
      <c r="I44" s="2724">
        <v>16000</v>
      </c>
      <c r="J44" s="2725">
        <f t="shared" si="1"/>
        <v>15580.8</v>
      </c>
      <c r="K44" s="2726">
        <v>81</v>
      </c>
      <c r="L44" s="2728">
        <v>20</v>
      </c>
      <c r="M44" s="2727">
        <v>20.149999999999999</v>
      </c>
      <c r="N44" s="2724">
        <v>16000</v>
      </c>
      <c r="O44" s="2725">
        <f t="shared" si="2"/>
        <v>15580.8</v>
      </c>
      <c r="P44" s="2729"/>
      <c r="Q44" s="10696">
        <v>16</v>
      </c>
      <c r="R44" s="10696">
        <v>16.149999999999999</v>
      </c>
      <c r="S44" s="12">
        <f>AVERAGE(N28:N31)</f>
        <v>16000</v>
      </c>
    </row>
    <row r="45" spans="1:19" x14ac:dyDescent="0.2">
      <c r="A45" s="2730">
        <v>18</v>
      </c>
      <c r="B45" s="2730">
        <v>4.1500000000000004</v>
      </c>
      <c r="C45" s="2731">
        <v>4.3</v>
      </c>
      <c r="D45" s="2732">
        <v>16000</v>
      </c>
      <c r="E45" s="2733">
        <f t="shared" si="0"/>
        <v>15580.8</v>
      </c>
      <c r="F45" s="2734">
        <v>50</v>
      </c>
      <c r="G45" s="2735">
        <v>12.15</v>
      </c>
      <c r="H45" s="2731">
        <v>12.3</v>
      </c>
      <c r="I45" s="2732">
        <v>16000</v>
      </c>
      <c r="J45" s="2733">
        <f t="shared" si="1"/>
        <v>15580.8</v>
      </c>
      <c r="K45" s="2734">
        <v>82</v>
      </c>
      <c r="L45" s="2731">
        <v>20.149999999999999</v>
      </c>
      <c r="M45" s="2735">
        <v>20.3</v>
      </c>
      <c r="N45" s="2732">
        <v>16000</v>
      </c>
      <c r="O45" s="2733">
        <f t="shared" si="2"/>
        <v>15580.8</v>
      </c>
      <c r="P45" s="2736"/>
      <c r="Q45" s="10696">
        <v>17</v>
      </c>
      <c r="R45" s="10696">
        <v>17.149999999999999</v>
      </c>
      <c r="S45" s="12">
        <f>AVERAGE(N32:N35)</f>
        <v>16000</v>
      </c>
    </row>
    <row r="46" spans="1:19" x14ac:dyDescent="0.2">
      <c r="A46" s="2737">
        <v>19</v>
      </c>
      <c r="B46" s="2738">
        <v>4.3</v>
      </c>
      <c r="C46" s="2739">
        <v>4.45</v>
      </c>
      <c r="D46" s="2740">
        <v>16000</v>
      </c>
      <c r="E46" s="2741">
        <f t="shared" si="0"/>
        <v>15580.8</v>
      </c>
      <c r="F46" s="2742">
        <v>51</v>
      </c>
      <c r="G46" s="2743">
        <v>12.3</v>
      </c>
      <c r="H46" s="2744">
        <v>12.45</v>
      </c>
      <c r="I46" s="2740">
        <v>16000</v>
      </c>
      <c r="J46" s="2741">
        <f t="shared" si="1"/>
        <v>15580.8</v>
      </c>
      <c r="K46" s="2742">
        <v>83</v>
      </c>
      <c r="L46" s="2744">
        <v>20.3</v>
      </c>
      <c r="M46" s="2743">
        <v>20.45</v>
      </c>
      <c r="N46" s="2740">
        <v>16000</v>
      </c>
      <c r="O46" s="2741">
        <f t="shared" si="2"/>
        <v>15580.8</v>
      </c>
      <c r="P46" s="2745"/>
      <c r="Q46" s="10693">
        <v>18</v>
      </c>
      <c r="R46" s="10696">
        <v>18.149999999999999</v>
      </c>
      <c r="S46" s="12">
        <f>AVERAGE(N36:N39)</f>
        <v>16000</v>
      </c>
    </row>
    <row r="47" spans="1:19" x14ac:dyDescent="0.2">
      <c r="A47" s="2746">
        <v>20</v>
      </c>
      <c r="B47" s="2746">
        <v>4.45</v>
      </c>
      <c r="C47" s="2747">
        <v>5</v>
      </c>
      <c r="D47" s="2748">
        <v>16000</v>
      </c>
      <c r="E47" s="2749">
        <f t="shared" si="0"/>
        <v>15580.8</v>
      </c>
      <c r="F47" s="2750">
        <v>52</v>
      </c>
      <c r="G47" s="2751">
        <v>12.45</v>
      </c>
      <c r="H47" s="2747">
        <v>13</v>
      </c>
      <c r="I47" s="2748">
        <v>16000</v>
      </c>
      <c r="J47" s="2749">
        <f t="shared" si="1"/>
        <v>15580.8</v>
      </c>
      <c r="K47" s="2750">
        <v>84</v>
      </c>
      <c r="L47" s="2747">
        <v>20.45</v>
      </c>
      <c r="M47" s="2751">
        <v>21</v>
      </c>
      <c r="N47" s="2748">
        <v>16000</v>
      </c>
      <c r="O47" s="2749">
        <f t="shared" si="2"/>
        <v>15580.8</v>
      </c>
      <c r="P47" s="2752"/>
      <c r="Q47" s="10693">
        <v>19</v>
      </c>
      <c r="R47" s="10696">
        <v>19.149999999999999</v>
      </c>
      <c r="S47" s="12">
        <f>AVERAGE(N40:N43)</f>
        <v>16000</v>
      </c>
    </row>
    <row r="48" spans="1:19" x14ac:dyDescent="0.2">
      <c r="A48" s="2753">
        <v>21</v>
      </c>
      <c r="B48" s="2754">
        <v>5</v>
      </c>
      <c r="C48" s="2755">
        <v>5.15</v>
      </c>
      <c r="D48" s="2756">
        <v>16000</v>
      </c>
      <c r="E48" s="2757">
        <f t="shared" si="0"/>
        <v>15580.8</v>
      </c>
      <c r="F48" s="2758">
        <v>53</v>
      </c>
      <c r="G48" s="2754">
        <v>13</v>
      </c>
      <c r="H48" s="2759">
        <v>13.15</v>
      </c>
      <c r="I48" s="2756">
        <v>16000</v>
      </c>
      <c r="J48" s="2757">
        <f t="shared" si="1"/>
        <v>15580.8</v>
      </c>
      <c r="K48" s="2758">
        <v>85</v>
      </c>
      <c r="L48" s="2759">
        <v>21</v>
      </c>
      <c r="M48" s="2754">
        <v>21.15</v>
      </c>
      <c r="N48" s="2756">
        <v>16000</v>
      </c>
      <c r="O48" s="2757">
        <f t="shared" si="2"/>
        <v>15580.8</v>
      </c>
      <c r="P48" s="2760"/>
      <c r="Q48" s="10693">
        <v>20</v>
      </c>
      <c r="R48" s="10696">
        <v>20.149999999999999</v>
      </c>
      <c r="S48" s="12">
        <f>AVERAGE(N44:N47)</f>
        <v>16000</v>
      </c>
    </row>
    <row r="49" spans="1:19" x14ac:dyDescent="0.2">
      <c r="A49" s="2761">
        <v>22</v>
      </c>
      <c r="B49" s="2762">
        <v>5.15</v>
      </c>
      <c r="C49" s="2763">
        <v>5.3</v>
      </c>
      <c r="D49" s="2764">
        <v>16000</v>
      </c>
      <c r="E49" s="2765">
        <f t="shared" si="0"/>
        <v>15580.8</v>
      </c>
      <c r="F49" s="2766">
        <v>54</v>
      </c>
      <c r="G49" s="2767">
        <v>13.15</v>
      </c>
      <c r="H49" s="2763">
        <v>13.3</v>
      </c>
      <c r="I49" s="2764">
        <v>16000</v>
      </c>
      <c r="J49" s="2765">
        <f t="shared" si="1"/>
        <v>15580.8</v>
      </c>
      <c r="K49" s="2766">
        <v>86</v>
      </c>
      <c r="L49" s="2763">
        <v>21.15</v>
      </c>
      <c r="M49" s="2767">
        <v>21.3</v>
      </c>
      <c r="N49" s="2764">
        <v>16000</v>
      </c>
      <c r="O49" s="2765">
        <f t="shared" si="2"/>
        <v>15580.8</v>
      </c>
      <c r="P49" s="2768"/>
      <c r="Q49" s="10693">
        <v>21</v>
      </c>
      <c r="R49" s="10696">
        <v>21.15</v>
      </c>
      <c r="S49" s="12">
        <f>AVERAGE(N48:N51)</f>
        <v>16000</v>
      </c>
    </row>
    <row r="50" spans="1:19" x14ac:dyDescent="0.2">
      <c r="A50" s="2769">
        <v>23</v>
      </c>
      <c r="B50" s="2770">
        <v>5.3</v>
      </c>
      <c r="C50" s="2771">
        <v>5.45</v>
      </c>
      <c r="D50" s="2772">
        <v>16000</v>
      </c>
      <c r="E50" s="2773">
        <f t="shared" si="0"/>
        <v>15580.8</v>
      </c>
      <c r="F50" s="2774">
        <v>55</v>
      </c>
      <c r="G50" s="2770">
        <v>13.3</v>
      </c>
      <c r="H50" s="2775">
        <v>13.45</v>
      </c>
      <c r="I50" s="2772">
        <v>16000</v>
      </c>
      <c r="J50" s="2773">
        <f t="shared" si="1"/>
        <v>15580.8</v>
      </c>
      <c r="K50" s="2774">
        <v>87</v>
      </c>
      <c r="L50" s="2775">
        <v>21.3</v>
      </c>
      <c r="M50" s="2770">
        <v>21.45</v>
      </c>
      <c r="N50" s="2772">
        <v>16000</v>
      </c>
      <c r="O50" s="2773">
        <f t="shared" si="2"/>
        <v>15580.8</v>
      </c>
      <c r="P50" s="2776"/>
      <c r="Q50" s="10693">
        <v>22</v>
      </c>
      <c r="R50" s="10696">
        <v>22.15</v>
      </c>
      <c r="S50" s="12">
        <f>AVERAGE(N52:N55)</f>
        <v>16000</v>
      </c>
    </row>
    <row r="51" spans="1:19" x14ac:dyDescent="0.2">
      <c r="A51" s="2777">
        <v>24</v>
      </c>
      <c r="B51" s="2778">
        <v>5.45</v>
      </c>
      <c r="C51" s="2779">
        <v>6</v>
      </c>
      <c r="D51" s="2780">
        <v>16000</v>
      </c>
      <c r="E51" s="2781">
        <f t="shared" si="0"/>
        <v>15580.8</v>
      </c>
      <c r="F51" s="2782">
        <v>56</v>
      </c>
      <c r="G51" s="2783">
        <v>13.45</v>
      </c>
      <c r="H51" s="2779">
        <v>14</v>
      </c>
      <c r="I51" s="2780">
        <v>16000</v>
      </c>
      <c r="J51" s="2781">
        <f t="shared" si="1"/>
        <v>15580.8</v>
      </c>
      <c r="K51" s="2782">
        <v>88</v>
      </c>
      <c r="L51" s="2779">
        <v>21.45</v>
      </c>
      <c r="M51" s="2783">
        <v>22</v>
      </c>
      <c r="N51" s="2780">
        <v>16000</v>
      </c>
      <c r="O51" s="2781">
        <f t="shared" si="2"/>
        <v>15580.8</v>
      </c>
      <c r="P51" s="2784"/>
      <c r="Q51" s="10693">
        <v>23</v>
      </c>
      <c r="R51" s="10696">
        <v>23.15</v>
      </c>
      <c r="S51" s="12">
        <f>AVERAGE(N56:N59)</f>
        <v>16000</v>
      </c>
    </row>
    <row r="52" spans="1:19" x14ac:dyDescent="0.2">
      <c r="A52" s="2785">
        <v>25</v>
      </c>
      <c r="B52" s="2786">
        <v>6</v>
      </c>
      <c r="C52" s="2787">
        <v>6.15</v>
      </c>
      <c r="D52" s="2788">
        <v>16000</v>
      </c>
      <c r="E52" s="2789">
        <f t="shared" si="0"/>
        <v>15580.8</v>
      </c>
      <c r="F52" s="2790">
        <v>57</v>
      </c>
      <c r="G52" s="2786">
        <v>14</v>
      </c>
      <c r="H52" s="2791">
        <v>14.15</v>
      </c>
      <c r="I52" s="2788">
        <v>16000</v>
      </c>
      <c r="J52" s="2789">
        <f t="shared" si="1"/>
        <v>15580.8</v>
      </c>
      <c r="K52" s="2790">
        <v>89</v>
      </c>
      <c r="L52" s="2791">
        <v>22</v>
      </c>
      <c r="M52" s="2786">
        <v>22.15</v>
      </c>
      <c r="N52" s="2788">
        <v>16000</v>
      </c>
      <c r="O52" s="2789">
        <f t="shared" si="2"/>
        <v>15580.8</v>
      </c>
      <c r="P52" s="2792"/>
      <c r="Q52" t="s">
        <v>168</v>
      </c>
      <c r="S52" s="12">
        <f>AVERAGE(S28:S51)</f>
        <v>16000</v>
      </c>
    </row>
    <row r="53" spans="1:19" x14ac:dyDescent="0.2">
      <c r="A53" s="2793">
        <v>26</v>
      </c>
      <c r="B53" s="2794">
        <v>6.15</v>
      </c>
      <c r="C53" s="2795">
        <v>6.3</v>
      </c>
      <c r="D53" s="2796">
        <v>16000</v>
      </c>
      <c r="E53" s="2797">
        <f t="shared" si="0"/>
        <v>15580.8</v>
      </c>
      <c r="F53" s="2798">
        <v>58</v>
      </c>
      <c r="G53" s="2799">
        <v>14.15</v>
      </c>
      <c r="H53" s="2795">
        <v>14.3</v>
      </c>
      <c r="I53" s="2796">
        <v>16000</v>
      </c>
      <c r="J53" s="2797">
        <f t="shared" si="1"/>
        <v>15580.8</v>
      </c>
      <c r="K53" s="2798">
        <v>90</v>
      </c>
      <c r="L53" s="2795">
        <v>22.15</v>
      </c>
      <c r="M53" s="2799">
        <v>22.3</v>
      </c>
      <c r="N53" s="2796">
        <v>16000</v>
      </c>
      <c r="O53" s="2797">
        <f t="shared" si="2"/>
        <v>15580.8</v>
      </c>
      <c r="P53" s="2800"/>
    </row>
    <row r="54" spans="1:19" x14ac:dyDescent="0.2">
      <c r="A54" s="2801">
        <v>27</v>
      </c>
      <c r="B54" s="2802">
        <v>6.3</v>
      </c>
      <c r="C54" s="2803">
        <v>6.45</v>
      </c>
      <c r="D54" s="2804">
        <v>16000</v>
      </c>
      <c r="E54" s="2805">
        <f t="shared" si="0"/>
        <v>15580.8</v>
      </c>
      <c r="F54" s="2806">
        <v>59</v>
      </c>
      <c r="G54" s="2802">
        <v>14.3</v>
      </c>
      <c r="H54" s="2807">
        <v>14.45</v>
      </c>
      <c r="I54" s="2804">
        <v>16000</v>
      </c>
      <c r="J54" s="2805">
        <f t="shared" si="1"/>
        <v>15580.8</v>
      </c>
      <c r="K54" s="2806">
        <v>91</v>
      </c>
      <c r="L54" s="2807">
        <v>22.3</v>
      </c>
      <c r="M54" s="2802">
        <v>22.45</v>
      </c>
      <c r="N54" s="2804">
        <v>16000</v>
      </c>
      <c r="O54" s="2805">
        <f t="shared" si="2"/>
        <v>15580.8</v>
      </c>
      <c r="P54" s="2808"/>
    </row>
    <row r="55" spans="1:19" x14ac:dyDescent="0.2">
      <c r="A55" s="2809">
        <v>28</v>
      </c>
      <c r="B55" s="2810">
        <v>6.45</v>
      </c>
      <c r="C55" s="2811">
        <v>7</v>
      </c>
      <c r="D55" s="2812">
        <v>16000</v>
      </c>
      <c r="E55" s="2813">
        <f t="shared" si="0"/>
        <v>15580.8</v>
      </c>
      <c r="F55" s="2814">
        <v>60</v>
      </c>
      <c r="G55" s="2815">
        <v>14.45</v>
      </c>
      <c r="H55" s="2815">
        <v>15</v>
      </c>
      <c r="I55" s="2812">
        <v>16000</v>
      </c>
      <c r="J55" s="2813">
        <f t="shared" si="1"/>
        <v>15580.8</v>
      </c>
      <c r="K55" s="2814">
        <v>92</v>
      </c>
      <c r="L55" s="2811">
        <v>22.45</v>
      </c>
      <c r="M55" s="2815">
        <v>23</v>
      </c>
      <c r="N55" s="2812">
        <v>16000</v>
      </c>
      <c r="O55" s="2813">
        <f t="shared" si="2"/>
        <v>15580.8</v>
      </c>
      <c r="P55" s="2816"/>
    </row>
    <row r="56" spans="1:19" x14ac:dyDescent="0.2">
      <c r="A56" s="2817">
        <v>29</v>
      </c>
      <c r="B56" s="2818">
        <v>7</v>
      </c>
      <c r="C56" s="2819">
        <v>7.15</v>
      </c>
      <c r="D56" s="2820">
        <v>16000</v>
      </c>
      <c r="E56" s="2821">
        <f t="shared" si="0"/>
        <v>15580.8</v>
      </c>
      <c r="F56" s="2822">
        <v>61</v>
      </c>
      <c r="G56" s="2818">
        <v>15</v>
      </c>
      <c r="H56" s="2818">
        <v>15.15</v>
      </c>
      <c r="I56" s="2820">
        <v>16000</v>
      </c>
      <c r="J56" s="2821">
        <f t="shared" si="1"/>
        <v>15580.8</v>
      </c>
      <c r="K56" s="2822">
        <v>93</v>
      </c>
      <c r="L56" s="2823">
        <v>23</v>
      </c>
      <c r="M56" s="2818">
        <v>23.15</v>
      </c>
      <c r="N56" s="2820">
        <v>16000</v>
      </c>
      <c r="O56" s="2821">
        <f t="shared" si="2"/>
        <v>15580.8</v>
      </c>
      <c r="P56" s="2824"/>
    </row>
    <row r="57" spans="1:19" x14ac:dyDescent="0.2">
      <c r="A57" s="2825">
        <v>30</v>
      </c>
      <c r="B57" s="2826">
        <v>7.15</v>
      </c>
      <c r="C57" s="2827">
        <v>7.3</v>
      </c>
      <c r="D57" s="2828">
        <v>16000</v>
      </c>
      <c r="E57" s="2829">
        <f t="shared" si="0"/>
        <v>15580.8</v>
      </c>
      <c r="F57" s="2830">
        <v>62</v>
      </c>
      <c r="G57" s="2831">
        <v>15.15</v>
      </c>
      <c r="H57" s="2831">
        <v>15.3</v>
      </c>
      <c r="I57" s="2828">
        <v>16000</v>
      </c>
      <c r="J57" s="2829">
        <f t="shared" si="1"/>
        <v>15580.8</v>
      </c>
      <c r="K57" s="2830">
        <v>94</v>
      </c>
      <c r="L57" s="2831">
        <v>23.15</v>
      </c>
      <c r="M57" s="2831">
        <v>23.3</v>
      </c>
      <c r="N57" s="2828">
        <v>16000</v>
      </c>
      <c r="O57" s="2829">
        <f t="shared" si="2"/>
        <v>15580.8</v>
      </c>
      <c r="P57" s="2832"/>
    </row>
    <row r="58" spans="1:19" x14ac:dyDescent="0.2">
      <c r="A58" s="2833">
        <v>31</v>
      </c>
      <c r="B58" s="2834">
        <v>7.3</v>
      </c>
      <c r="C58" s="2835">
        <v>7.45</v>
      </c>
      <c r="D58" s="2836">
        <v>16000</v>
      </c>
      <c r="E58" s="2837">
        <f t="shared" si="0"/>
        <v>15580.8</v>
      </c>
      <c r="F58" s="2838">
        <v>63</v>
      </c>
      <c r="G58" s="2834">
        <v>15.3</v>
      </c>
      <c r="H58" s="2834">
        <v>15.45</v>
      </c>
      <c r="I58" s="2836">
        <v>16000</v>
      </c>
      <c r="J58" s="2837">
        <f t="shared" si="1"/>
        <v>15580.8</v>
      </c>
      <c r="K58" s="2838">
        <v>95</v>
      </c>
      <c r="L58" s="2834">
        <v>23.3</v>
      </c>
      <c r="M58" s="2834">
        <v>23.45</v>
      </c>
      <c r="N58" s="2836">
        <v>16000</v>
      </c>
      <c r="O58" s="2837">
        <f t="shared" si="2"/>
        <v>15580.8</v>
      </c>
      <c r="P58" s="2839"/>
    </row>
    <row r="59" spans="1:19" x14ac:dyDescent="0.2">
      <c r="A59" s="2840">
        <v>32</v>
      </c>
      <c r="B59" s="2841">
        <v>7.45</v>
      </c>
      <c r="C59" s="2842">
        <v>8</v>
      </c>
      <c r="D59" s="2843">
        <v>16000</v>
      </c>
      <c r="E59" s="2844">
        <f t="shared" si="0"/>
        <v>15580.8</v>
      </c>
      <c r="F59" s="2845">
        <v>64</v>
      </c>
      <c r="G59" s="2846">
        <v>15.45</v>
      </c>
      <c r="H59" s="2846">
        <v>16</v>
      </c>
      <c r="I59" s="2843">
        <v>16000</v>
      </c>
      <c r="J59" s="2844">
        <f t="shared" si="1"/>
        <v>15580.8</v>
      </c>
      <c r="K59" s="2845">
        <v>96</v>
      </c>
      <c r="L59" s="2846">
        <v>23.45</v>
      </c>
      <c r="M59" s="2846">
        <v>24</v>
      </c>
      <c r="N59" s="2843">
        <v>16000</v>
      </c>
      <c r="O59" s="2844">
        <f t="shared" si="2"/>
        <v>15580.8</v>
      </c>
      <c r="P59" s="2847"/>
    </row>
    <row r="60" spans="1:19" x14ac:dyDescent="0.2">
      <c r="A60" s="2848" t="s">
        <v>27</v>
      </c>
      <c r="B60" s="2849"/>
      <c r="C60" s="2849"/>
      <c r="D60" s="2850">
        <f>SUM(D28:D59)</f>
        <v>512000</v>
      </c>
      <c r="E60" s="2851">
        <f>SUM(E28:E59)</f>
        <v>498585.59999999974</v>
      </c>
      <c r="F60" s="2849"/>
      <c r="G60" s="2849"/>
      <c r="H60" s="2849"/>
      <c r="I60" s="2850">
        <f>SUM(I28:I59)</f>
        <v>512000</v>
      </c>
      <c r="J60" s="2851">
        <f>SUM(J28:J59)</f>
        <v>498585.59999999974</v>
      </c>
      <c r="K60" s="2849"/>
      <c r="L60" s="2849"/>
      <c r="M60" s="2849"/>
      <c r="N60" s="2849">
        <f>SUM(N28:N59)</f>
        <v>512000</v>
      </c>
      <c r="O60" s="2851">
        <f>SUM(O28:O59)</f>
        <v>498585.59999999974</v>
      </c>
      <c r="P60" s="2852"/>
    </row>
    <row r="64" spans="1:19" x14ac:dyDescent="0.2">
      <c r="A64" t="s">
        <v>47</v>
      </c>
      <c r="B64">
        <f>SUM(D60,I60,N60)/(4000*1000)</f>
        <v>0.38400000000000001</v>
      </c>
      <c r="C64">
        <f>ROUNDDOWN(SUM(E60,J60,O60)/(4000*1000),4)</f>
        <v>0.37390000000000001</v>
      </c>
    </row>
    <row r="66" spans="1:16" x14ac:dyDescent="0.2">
      <c r="A66" s="2853"/>
      <c r="B66" s="2854"/>
      <c r="C66" s="2854"/>
      <c r="D66" s="2855"/>
      <c r="E66" s="2854"/>
      <c r="F66" s="2854"/>
      <c r="G66" s="2854"/>
      <c r="H66" s="2854"/>
      <c r="I66" s="2855"/>
      <c r="J66" s="2856"/>
      <c r="K66" s="2854"/>
      <c r="L66" s="2854"/>
      <c r="M66" s="2854"/>
      <c r="N66" s="2854"/>
      <c r="O66" s="2854"/>
      <c r="P66" s="2857"/>
    </row>
    <row r="67" spans="1:16" x14ac:dyDescent="0.2">
      <c r="A67" s="2858" t="s">
        <v>28</v>
      </c>
      <c r="B67" s="2859"/>
      <c r="C67" s="2859"/>
      <c r="D67" s="2860"/>
      <c r="E67" s="2861"/>
      <c r="F67" s="2859"/>
      <c r="G67" s="2859"/>
      <c r="H67" s="2861"/>
      <c r="I67" s="2860"/>
      <c r="J67" s="2862"/>
      <c r="K67" s="2859"/>
      <c r="L67" s="2859"/>
      <c r="M67" s="2859"/>
      <c r="N67" s="2859"/>
      <c r="O67" s="2859"/>
      <c r="P67" s="2863"/>
    </row>
    <row r="68" spans="1:16" x14ac:dyDescent="0.2">
      <c r="A68" s="2864"/>
      <c r="B68" s="2865"/>
      <c r="C68" s="2865"/>
      <c r="D68" s="2865"/>
      <c r="E68" s="2865"/>
      <c r="F68" s="2865"/>
      <c r="G68" s="2865"/>
      <c r="H68" s="2865"/>
      <c r="I68" s="2865"/>
      <c r="J68" s="2865"/>
      <c r="K68" s="2865"/>
      <c r="L68" s="2866"/>
      <c r="M68" s="2866"/>
      <c r="N68" s="2866"/>
      <c r="O68" s="2866"/>
      <c r="P68" s="2867"/>
    </row>
    <row r="69" spans="1:16" x14ac:dyDescent="0.2">
      <c r="A69" s="2868"/>
      <c r="B69" s="2869"/>
      <c r="C69" s="2869"/>
      <c r="D69" s="2870"/>
      <c r="E69" s="2871"/>
      <c r="F69" s="2869"/>
      <c r="G69" s="2869"/>
      <c r="H69" s="2871"/>
      <c r="I69" s="2870"/>
      <c r="J69" s="2872"/>
      <c r="K69" s="2869"/>
      <c r="L69" s="2869"/>
      <c r="M69" s="2869"/>
      <c r="N69" s="2869"/>
      <c r="O69" s="2869"/>
      <c r="P69" s="2873"/>
    </row>
    <row r="70" spans="1:16" x14ac:dyDescent="0.2">
      <c r="A70" s="2874"/>
      <c r="B70" s="2875"/>
      <c r="C70" s="2875"/>
      <c r="D70" s="2876"/>
      <c r="E70" s="2877"/>
      <c r="F70" s="2875"/>
      <c r="G70" s="2875"/>
      <c r="H70" s="2877"/>
      <c r="I70" s="2876"/>
      <c r="J70" s="2875"/>
      <c r="K70" s="2875"/>
      <c r="L70" s="2875"/>
      <c r="M70" s="2875"/>
      <c r="N70" s="2875"/>
      <c r="O70" s="2875"/>
      <c r="P70" s="2878"/>
    </row>
    <row r="71" spans="1:16" x14ac:dyDescent="0.2">
      <c r="A71" s="2879"/>
      <c r="B71" s="2880"/>
      <c r="C71" s="2880"/>
      <c r="D71" s="2881"/>
      <c r="E71" s="2882"/>
      <c r="F71" s="2880"/>
      <c r="G71" s="2880"/>
      <c r="H71" s="2882"/>
      <c r="I71" s="2881"/>
      <c r="J71" s="2880"/>
      <c r="K71" s="2880"/>
      <c r="L71" s="2880"/>
      <c r="M71" s="2880"/>
      <c r="N71" s="2880"/>
      <c r="O71" s="2880"/>
      <c r="P71" s="2883"/>
    </row>
    <row r="72" spans="1:16" x14ac:dyDescent="0.2">
      <c r="A72" s="2884"/>
      <c r="B72" s="2885"/>
      <c r="C72" s="2885"/>
      <c r="D72" s="2886"/>
      <c r="E72" s="2887"/>
      <c r="F72" s="2885"/>
      <c r="G72" s="2885"/>
      <c r="H72" s="2887"/>
      <c r="I72" s="2886"/>
      <c r="J72" s="2885"/>
      <c r="K72" s="2885"/>
      <c r="L72" s="2885"/>
      <c r="M72" s="2885" t="s">
        <v>29</v>
      </c>
      <c r="N72" s="2885"/>
      <c r="O72" s="2885"/>
      <c r="P72" s="2888"/>
    </row>
    <row r="73" spans="1:16" x14ac:dyDescent="0.2">
      <c r="A73" s="2889"/>
      <c r="B73" s="2890"/>
      <c r="C73" s="2890"/>
      <c r="D73" s="2891"/>
      <c r="E73" s="2892"/>
      <c r="F73" s="2890"/>
      <c r="G73" s="2890"/>
      <c r="H73" s="2892"/>
      <c r="I73" s="2891"/>
      <c r="J73" s="2890"/>
      <c r="K73" s="2890"/>
      <c r="L73" s="2890"/>
      <c r="M73" s="2890" t="s">
        <v>30</v>
      </c>
      <c r="N73" s="2890"/>
      <c r="O73" s="2890"/>
      <c r="P73" s="2893"/>
    </row>
    <row r="74" spans="1:16" ht="15.75" x14ac:dyDescent="0.25">
      <c r="E74" s="2894"/>
      <c r="H74" s="2894"/>
    </row>
    <row r="75" spans="1:16" ht="15.75" x14ac:dyDescent="0.25">
      <c r="C75" s="2895"/>
      <c r="E75" s="2896"/>
      <c r="H75" s="2896"/>
    </row>
    <row r="76" spans="1:16" ht="15.75" x14ac:dyDescent="0.25">
      <c r="E76" s="2897"/>
      <c r="H76" s="2897"/>
    </row>
    <row r="77" spans="1:16" ht="15.75" x14ac:dyDescent="0.25">
      <c r="E77" s="2898"/>
      <c r="H77" s="2898"/>
    </row>
    <row r="78" spans="1:16" ht="15.75" x14ac:dyDescent="0.25">
      <c r="E78" s="2899"/>
      <c r="H78" s="2899"/>
    </row>
    <row r="79" spans="1:16" ht="15.75" x14ac:dyDescent="0.25">
      <c r="E79" s="2900"/>
      <c r="H79" s="2900"/>
    </row>
    <row r="80" spans="1:16" ht="15.75" x14ac:dyDescent="0.25">
      <c r="E80" s="2901"/>
      <c r="H80" s="2901"/>
    </row>
    <row r="81" spans="5:13" ht="15.75" x14ac:dyDescent="0.25">
      <c r="E81" s="2902"/>
      <c r="H81" s="2902"/>
    </row>
    <row r="82" spans="5:13" ht="15.75" x14ac:dyDescent="0.25">
      <c r="E82" s="2903"/>
      <c r="H82" s="2903"/>
    </row>
    <row r="83" spans="5:13" ht="15.75" x14ac:dyDescent="0.25">
      <c r="E83" s="2904"/>
      <c r="H83" s="2904"/>
    </row>
    <row r="84" spans="5:13" ht="15.75" x14ac:dyDescent="0.25">
      <c r="E84" s="2905"/>
      <c r="H84" s="2905"/>
    </row>
    <row r="85" spans="5:13" ht="15.75" x14ac:dyDescent="0.25">
      <c r="E85" s="2906"/>
      <c r="H85" s="2906"/>
    </row>
    <row r="86" spans="5:13" ht="15.75" x14ac:dyDescent="0.25">
      <c r="E86" s="2907"/>
      <c r="H86" s="2907"/>
    </row>
    <row r="87" spans="5:13" ht="15.75" x14ac:dyDescent="0.25">
      <c r="E87" s="2908"/>
      <c r="H87" s="2908"/>
    </row>
    <row r="88" spans="5:13" ht="15.75" x14ac:dyDescent="0.25">
      <c r="E88" s="2909"/>
      <c r="H88" s="2909"/>
    </row>
    <row r="89" spans="5:13" ht="15.75" x14ac:dyDescent="0.25">
      <c r="E89" s="2910"/>
      <c r="H89" s="2910"/>
    </row>
    <row r="90" spans="5:13" ht="15.75" x14ac:dyDescent="0.25">
      <c r="E90" s="2911"/>
      <c r="H90" s="2911"/>
    </row>
    <row r="91" spans="5:13" ht="15.75" x14ac:dyDescent="0.25">
      <c r="E91" s="2912"/>
      <c r="H91" s="2912"/>
    </row>
    <row r="92" spans="5:13" ht="15.75" x14ac:dyDescent="0.25">
      <c r="E92" s="2913"/>
      <c r="H92" s="2913"/>
    </row>
    <row r="93" spans="5:13" ht="15.75" x14ac:dyDescent="0.25">
      <c r="E93" s="2914"/>
      <c r="H93" s="2914"/>
    </row>
    <row r="94" spans="5:13" ht="15.75" x14ac:dyDescent="0.25">
      <c r="E94" s="2915"/>
      <c r="H94" s="2915"/>
    </row>
    <row r="95" spans="5:13" ht="15.75" x14ac:dyDescent="0.25">
      <c r="E95" s="2916"/>
      <c r="H95" s="2916"/>
    </row>
    <row r="96" spans="5:13" ht="15.75" x14ac:dyDescent="0.25">
      <c r="E96" s="2917"/>
      <c r="H96" s="2917"/>
      <c r="M96" s="2918" t="s">
        <v>8</v>
      </c>
    </row>
    <row r="97" spans="5:14" ht="15.75" x14ac:dyDescent="0.25">
      <c r="E97" s="2919"/>
      <c r="H97" s="2919"/>
    </row>
    <row r="98" spans="5:14" ht="15.75" x14ac:dyDescent="0.25">
      <c r="E98" s="2920"/>
      <c r="H98" s="2920"/>
    </row>
    <row r="99" spans="5:14" ht="15.75" x14ac:dyDescent="0.25">
      <c r="E99" s="2921"/>
      <c r="H99" s="2921"/>
    </row>
    <row r="101" spans="5:14" x14ac:dyDescent="0.2">
      <c r="N101" s="2922"/>
    </row>
    <row r="126" spans="4:4" x14ac:dyDescent="0.2">
      <c r="D126" s="2923"/>
    </row>
  </sheetData>
  <mergeCells count="1">
    <mergeCell ref="Q27:R2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2924"/>
      <c r="B1" s="2925"/>
      <c r="C1" s="2925"/>
      <c r="D1" s="2926"/>
      <c r="E1" s="2925"/>
      <c r="F1" s="2925"/>
      <c r="G1" s="2925"/>
      <c r="H1" s="2925"/>
      <c r="I1" s="2926"/>
      <c r="J1" s="2925"/>
      <c r="K1" s="2925"/>
      <c r="L1" s="2925"/>
      <c r="M1" s="2925"/>
      <c r="N1" s="2925"/>
      <c r="O1" s="2925"/>
      <c r="P1" s="2927"/>
    </row>
    <row r="2" spans="1:16" ht="12.75" customHeight="1" x14ac:dyDescent="0.2">
      <c r="A2" s="2928" t="s">
        <v>0</v>
      </c>
      <c r="B2" s="2929"/>
      <c r="C2" s="2929"/>
      <c r="D2" s="2929"/>
      <c r="E2" s="2929"/>
      <c r="F2" s="2929"/>
      <c r="G2" s="2929"/>
      <c r="H2" s="2929"/>
      <c r="I2" s="2929"/>
      <c r="J2" s="2929"/>
      <c r="K2" s="2929"/>
      <c r="L2" s="2929"/>
      <c r="M2" s="2929"/>
      <c r="N2" s="2929"/>
      <c r="O2" s="2929"/>
      <c r="P2" s="2930"/>
    </row>
    <row r="3" spans="1:16" ht="12.75" customHeight="1" x14ac:dyDescent="0.2">
      <c r="A3" s="2931"/>
      <c r="B3" s="2932"/>
      <c r="C3" s="2932"/>
      <c r="D3" s="2932"/>
      <c r="E3" s="2932"/>
      <c r="F3" s="2932"/>
      <c r="G3" s="2932"/>
      <c r="H3" s="2932"/>
      <c r="I3" s="2932"/>
      <c r="J3" s="2932"/>
      <c r="K3" s="2932"/>
      <c r="L3" s="2932"/>
      <c r="M3" s="2932"/>
      <c r="N3" s="2932"/>
      <c r="O3" s="2932"/>
      <c r="P3" s="2933"/>
    </row>
    <row r="4" spans="1:16" ht="12.75" customHeight="1" x14ac:dyDescent="0.2">
      <c r="A4" s="2934" t="s">
        <v>48</v>
      </c>
      <c r="B4" s="2935"/>
      <c r="C4" s="2935"/>
      <c r="D4" s="2935"/>
      <c r="E4" s="2935"/>
      <c r="F4" s="2935"/>
      <c r="G4" s="2935"/>
      <c r="H4" s="2935"/>
      <c r="I4" s="2935"/>
      <c r="J4" s="2936"/>
      <c r="K4" s="2937"/>
      <c r="L4" s="2937"/>
      <c r="M4" s="2937"/>
      <c r="N4" s="2937"/>
      <c r="O4" s="2937"/>
      <c r="P4" s="2938"/>
    </row>
    <row r="5" spans="1:16" ht="12.75" customHeight="1" x14ac:dyDescent="0.2">
      <c r="A5" s="2939"/>
      <c r="B5" s="2940"/>
      <c r="C5" s="2940"/>
      <c r="D5" s="2941"/>
      <c r="E5" s="2940"/>
      <c r="F5" s="2940"/>
      <c r="G5" s="2940"/>
      <c r="H5" s="2940"/>
      <c r="I5" s="2941"/>
      <c r="J5" s="2940"/>
      <c r="K5" s="2940"/>
      <c r="L5" s="2940"/>
      <c r="M5" s="2940"/>
      <c r="N5" s="2940"/>
      <c r="O5" s="2940"/>
      <c r="P5" s="2942"/>
    </row>
    <row r="6" spans="1:16" ht="12.75" customHeight="1" x14ac:dyDescent="0.2">
      <c r="A6" s="2943" t="s">
        <v>2</v>
      </c>
      <c r="B6" s="2944"/>
      <c r="C6" s="2944"/>
      <c r="D6" s="2945"/>
      <c r="E6" s="2944"/>
      <c r="F6" s="2944"/>
      <c r="G6" s="2944"/>
      <c r="H6" s="2944"/>
      <c r="I6" s="2945"/>
      <c r="J6" s="2944"/>
      <c r="K6" s="2944"/>
      <c r="L6" s="2944"/>
      <c r="M6" s="2944"/>
      <c r="N6" s="2944"/>
      <c r="O6" s="2944"/>
      <c r="P6" s="2946"/>
    </row>
    <row r="7" spans="1:16" ht="12.75" customHeight="1" x14ac:dyDescent="0.2">
      <c r="A7" s="2947" t="s">
        <v>3</v>
      </c>
      <c r="B7" s="2948"/>
      <c r="C7" s="2948"/>
      <c r="D7" s="2949"/>
      <c r="E7" s="2948"/>
      <c r="F7" s="2948"/>
      <c r="G7" s="2948"/>
      <c r="H7" s="2948"/>
      <c r="I7" s="2949"/>
      <c r="J7" s="2948"/>
      <c r="K7" s="2948"/>
      <c r="L7" s="2948"/>
      <c r="M7" s="2948"/>
      <c r="N7" s="2948"/>
      <c r="O7" s="2948"/>
      <c r="P7" s="2950"/>
    </row>
    <row r="8" spans="1:16" ht="12.75" customHeight="1" x14ac:dyDescent="0.2">
      <c r="A8" s="2951" t="s">
        <v>4</v>
      </c>
      <c r="B8" s="2952"/>
      <c r="C8" s="2952"/>
      <c r="D8" s="2953"/>
      <c r="E8" s="2952"/>
      <c r="F8" s="2952"/>
      <c r="G8" s="2952"/>
      <c r="H8" s="2952"/>
      <c r="I8" s="2953"/>
      <c r="J8" s="2952"/>
      <c r="K8" s="2952"/>
      <c r="L8" s="2952"/>
      <c r="M8" s="2952"/>
      <c r="N8" s="2952"/>
      <c r="O8" s="2952"/>
      <c r="P8" s="2954"/>
    </row>
    <row r="9" spans="1:16" ht="12.75" customHeight="1" x14ac:dyDescent="0.2">
      <c r="A9" s="2955" t="s">
        <v>5</v>
      </c>
      <c r="B9" s="2956"/>
      <c r="C9" s="2956"/>
      <c r="D9" s="2957"/>
      <c r="E9" s="2956"/>
      <c r="F9" s="2956"/>
      <c r="G9" s="2956"/>
      <c r="H9" s="2956"/>
      <c r="I9" s="2957"/>
      <c r="J9" s="2956"/>
      <c r="K9" s="2956"/>
      <c r="L9" s="2956"/>
      <c r="M9" s="2956"/>
      <c r="N9" s="2956"/>
      <c r="O9" s="2956"/>
      <c r="P9" s="2958"/>
    </row>
    <row r="10" spans="1:16" ht="12.75" customHeight="1" x14ac:dyDescent="0.2">
      <c r="A10" s="2959" t="s">
        <v>6</v>
      </c>
      <c r="B10" s="2960"/>
      <c r="C10" s="2960"/>
      <c r="D10" s="2961"/>
      <c r="E10" s="2960"/>
      <c r="F10" s="2960"/>
      <c r="G10" s="2960"/>
      <c r="H10" s="2960"/>
      <c r="I10" s="2961"/>
      <c r="J10" s="2960"/>
      <c r="K10" s="2960"/>
      <c r="L10" s="2960"/>
      <c r="M10" s="2960"/>
      <c r="N10" s="2960"/>
      <c r="O10" s="2960"/>
      <c r="P10" s="2962"/>
    </row>
    <row r="11" spans="1:16" ht="12.75" customHeight="1" x14ac:dyDescent="0.2">
      <c r="A11" s="2963"/>
      <c r="B11" s="2964"/>
      <c r="C11" s="2964"/>
      <c r="D11" s="2965"/>
      <c r="E11" s="2964"/>
      <c r="F11" s="2964"/>
      <c r="G11" s="2966"/>
      <c r="H11" s="2964"/>
      <c r="I11" s="2965"/>
      <c r="J11" s="2964"/>
      <c r="K11" s="2964"/>
      <c r="L11" s="2964"/>
      <c r="M11" s="2964"/>
      <c r="N11" s="2964"/>
      <c r="O11" s="2964"/>
      <c r="P11" s="2967"/>
    </row>
    <row r="12" spans="1:16" ht="12.75" customHeight="1" x14ac:dyDescent="0.2">
      <c r="A12" s="2968" t="s">
        <v>49</v>
      </c>
      <c r="B12" s="2969"/>
      <c r="C12" s="2969"/>
      <c r="D12" s="2970"/>
      <c r="E12" s="2969" t="s">
        <v>8</v>
      </c>
      <c r="F12" s="2969"/>
      <c r="G12" s="2969"/>
      <c r="H12" s="2969"/>
      <c r="I12" s="2970"/>
      <c r="J12" s="2969"/>
      <c r="K12" s="2969"/>
      <c r="L12" s="2969"/>
      <c r="M12" s="2969"/>
      <c r="N12" s="2971" t="s">
        <v>50</v>
      </c>
      <c r="O12" s="2969"/>
      <c r="P12" s="2972"/>
    </row>
    <row r="13" spans="1:16" ht="12.75" customHeight="1" x14ac:dyDescent="0.2">
      <c r="A13" s="2973"/>
      <c r="B13" s="2974"/>
      <c r="C13" s="2974"/>
      <c r="D13" s="2975"/>
      <c r="E13" s="2974"/>
      <c r="F13" s="2974"/>
      <c r="G13" s="2974"/>
      <c r="H13" s="2974"/>
      <c r="I13" s="2975"/>
      <c r="J13" s="2974"/>
      <c r="K13" s="2974"/>
      <c r="L13" s="2974"/>
      <c r="M13" s="2974"/>
      <c r="N13" s="2974"/>
      <c r="O13" s="2974"/>
      <c r="P13" s="2976"/>
    </row>
    <row r="14" spans="1:16" ht="12.75" customHeight="1" x14ac:dyDescent="0.2">
      <c r="A14" s="2977" t="s">
        <v>10</v>
      </c>
      <c r="B14" s="2978"/>
      <c r="C14" s="2978"/>
      <c r="D14" s="2979"/>
      <c r="E14" s="2978"/>
      <c r="F14" s="2978"/>
      <c r="G14" s="2978"/>
      <c r="H14" s="2978"/>
      <c r="I14" s="2979"/>
      <c r="J14" s="2978"/>
      <c r="K14" s="2978"/>
      <c r="L14" s="2978"/>
      <c r="M14" s="2978"/>
      <c r="N14" s="2980"/>
      <c r="O14" s="2981"/>
      <c r="P14" s="2982"/>
    </row>
    <row r="15" spans="1:16" ht="12.75" customHeight="1" x14ac:dyDescent="0.2">
      <c r="A15" s="2983"/>
      <c r="B15" s="2984"/>
      <c r="C15" s="2984"/>
      <c r="D15" s="2985"/>
      <c r="E15" s="2984"/>
      <c r="F15" s="2984"/>
      <c r="G15" s="2984"/>
      <c r="H15" s="2984"/>
      <c r="I15" s="2985"/>
      <c r="J15" s="2984"/>
      <c r="K15" s="2984"/>
      <c r="L15" s="2984"/>
      <c r="M15" s="2984"/>
      <c r="N15" s="2986" t="s">
        <v>11</v>
      </c>
      <c r="O15" s="2987" t="s">
        <v>12</v>
      </c>
      <c r="P15" s="2988"/>
    </row>
    <row r="16" spans="1:16" ht="12.75" customHeight="1" x14ac:dyDescent="0.2">
      <c r="A16" s="2989" t="s">
        <v>13</v>
      </c>
      <c r="B16" s="2990"/>
      <c r="C16" s="2990"/>
      <c r="D16" s="2991"/>
      <c r="E16" s="2990"/>
      <c r="F16" s="2990"/>
      <c r="G16" s="2990"/>
      <c r="H16" s="2990"/>
      <c r="I16" s="2991"/>
      <c r="J16" s="2990"/>
      <c r="K16" s="2990"/>
      <c r="L16" s="2990"/>
      <c r="M16" s="2990"/>
      <c r="N16" s="2992"/>
      <c r="O16" s="2993"/>
      <c r="P16" s="2993"/>
    </row>
    <row r="17" spans="1:47" ht="12.75" customHeight="1" x14ac:dyDescent="0.2">
      <c r="A17" s="2994" t="s">
        <v>14</v>
      </c>
      <c r="B17" s="2995"/>
      <c r="C17" s="2995"/>
      <c r="D17" s="2996"/>
      <c r="E17" s="2995"/>
      <c r="F17" s="2995"/>
      <c r="G17" s="2995"/>
      <c r="H17" s="2995"/>
      <c r="I17" s="2996"/>
      <c r="J17" s="2995"/>
      <c r="K17" s="2995"/>
      <c r="L17" s="2995"/>
      <c r="M17" s="2995"/>
      <c r="N17" s="2997" t="s">
        <v>15</v>
      </c>
      <c r="O17" s="2998" t="s">
        <v>16</v>
      </c>
      <c r="P17" s="2999"/>
    </row>
    <row r="18" spans="1:47" ht="12.75" customHeight="1" x14ac:dyDescent="0.2">
      <c r="A18" s="3000"/>
      <c r="B18" s="3001"/>
      <c r="C18" s="3001"/>
      <c r="D18" s="3002"/>
      <c r="E18" s="3001"/>
      <c r="F18" s="3001"/>
      <c r="G18" s="3001"/>
      <c r="H18" s="3001"/>
      <c r="I18" s="3002"/>
      <c r="J18" s="3001"/>
      <c r="K18" s="3001"/>
      <c r="L18" s="3001"/>
      <c r="M18" s="3001"/>
      <c r="N18" s="3003"/>
      <c r="O18" s="3004"/>
      <c r="P18" s="3005" t="s">
        <v>8</v>
      </c>
    </row>
    <row r="19" spans="1:47" ht="12.75" customHeight="1" x14ac:dyDescent="0.2">
      <c r="A19" s="3006"/>
      <c r="B19" s="3007"/>
      <c r="C19" s="3007"/>
      <c r="D19" s="3008"/>
      <c r="E19" s="3007"/>
      <c r="F19" s="3007"/>
      <c r="G19" s="3007"/>
      <c r="H19" s="3007"/>
      <c r="I19" s="3008"/>
      <c r="J19" s="3007"/>
      <c r="K19" s="3009"/>
      <c r="L19" s="3007" t="s">
        <v>17</v>
      </c>
      <c r="M19" s="3007"/>
      <c r="N19" s="3010"/>
      <c r="O19" s="3011"/>
      <c r="P19" s="3012"/>
      <c r="AU19" s="3013"/>
    </row>
    <row r="20" spans="1:47" ht="12.75" customHeight="1" x14ac:dyDescent="0.2">
      <c r="A20" s="3014"/>
      <c r="B20" s="3015"/>
      <c r="C20" s="3015"/>
      <c r="D20" s="3016"/>
      <c r="E20" s="3015"/>
      <c r="F20" s="3015"/>
      <c r="G20" s="3015"/>
      <c r="H20" s="3015"/>
      <c r="I20" s="3016"/>
      <c r="J20" s="3015"/>
      <c r="K20" s="3015"/>
      <c r="L20" s="3015"/>
      <c r="M20" s="3015"/>
      <c r="N20" s="3017"/>
      <c r="O20" s="3018"/>
      <c r="P20" s="3019"/>
    </row>
    <row r="21" spans="1:47" ht="12.75" customHeight="1" x14ac:dyDescent="0.2">
      <c r="A21" s="3020"/>
      <c r="B21" s="3021"/>
      <c r="C21" s="3022"/>
      <c r="D21" s="3022"/>
      <c r="E21" s="3021"/>
      <c r="F21" s="3021"/>
      <c r="G21" s="3021"/>
      <c r="H21" s="3021" t="s">
        <v>8</v>
      </c>
      <c r="I21" s="3023"/>
      <c r="J21" s="3021"/>
      <c r="K21" s="3021"/>
      <c r="L21" s="3021"/>
      <c r="M21" s="3021"/>
      <c r="N21" s="3024"/>
      <c r="O21" s="3025"/>
      <c r="P21" s="3026"/>
    </row>
    <row r="22" spans="1:47" ht="12.75" customHeight="1" x14ac:dyDescent="0.2">
      <c r="A22" s="3027"/>
      <c r="B22" s="3028"/>
      <c r="C22" s="3028"/>
      <c r="D22" s="3029"/>
      <c r="E22" s="3028"/>
      <c r="F22" s="3028"/>
      <c r="G22" s="3028"/>
      <c r="H22" s="3028"/>
      <c r="I22" s="3029"/>
      <c r="J22" s="3028"/>
      <c r="K22" s="3028"/>
      <c r="L22" s="3028"/>
      <c r="M22" s="3028"/>
      <c r="N22" s="3028"/>
      <c r="O22" s="3028"/>
      <c r="P22" s="3030"/>
    </row>
    <row r="23" spans="1:47" ht="12.75" customHeight="1" x14ac:dyDescent="0.2">
      <c r="A23" s="3031" t="s">
        <v>18</v>
      </c>
      <c r="B23" s="3032"/>
      <c r="C23" s="3032"/>
      <c r="D23" s="3033"/>
      <c r="E23" s="3034" t="s">
        <v>19</v>
      </c>
      <c r="F23" s="3034"/>
      <c r="G23" s="3034"/>
      <c r="H23" s="3034"/>
      <c r="I23" s="3034"/>
      <c r="J23" s="3034"/>
      <c r="K23" s="3034"/>
      <c r="L23" s="3034"/>
      <c r="M23" s="3032"/>
      <c r="N23" s="3032"/>
      <c r="O23" s="3032"/>
      <c r="P23" s="3035"/>
    </row>
    <row r="24" spans="1:47" ht="15.75" x14ac:dyDescent="0.25">
      <c r="A24" s="3036"/>
      <c r="B24" s="3037"/>
      <c r="C24" s="3037"/>
      <c r="D24" s="3038"/>
      <c r="E24" s="3039" t="s">
        <v>20</v>
      </c>
      <c r="F24" s="3039"/>
      <c r="G24" s="3039"/>
      <c r="H24" s="3039"/>
      <c r="I24" s="3039"/>
      <c r="J24" s="3039"/>
      <c r="K24" s="3039"/>
      <c r="L24" s="3039"/>
      <c r="M24" s="3037"/>
      <c r="N24" s="3037"/>
      <c r="O24" s="3037"/>
      <c r="P24" s="3040"/>
    </row>
    <row r="25" spans="1:47" ht="12.75" customHeight="1" x14ac:dyDescent="0.2">
      <c r="A25" s="3041"/>
      <c r="B25" s="3042" t="s">
        <v>21</v>
      </c>
      <c r="C25" s="3043"/>
      <c r="D25" s="3043"/>
      <c r="E25" s="3043"/>
      <c r="F25" s="3043"/>
      <c r="G25" s="3043"/>
      <c r="H25" s="3043"/>
      <c r="I25" s="3043"/>
      <c r="J25" s="3043"/>
      <c r="K25" s="3043"/>
      <c r="L25" s="3043"/>
      <c r="M25" s="3043"/>
      <c r="N25" s="3043"/>
      <c r="O25" s="3044"/>
      <c r="P25" s="3045"/>
    </row>
    <row r="26" spans="1:47" ht="12.75" customHeight="1" x14ac:dyDescent="0.2">
      <c r="A26" s="3046" t="s">
        <v>22</v>
      </c>
      <c r="B26" s="3047" t="s">
        <v>23</v>
      </c>
      <c r="C26" s="3047"/>
      <c r="D26" s="3046" t="s">
        <v>24</v>
      </c>
      <c r="E26" s="3046" t="s">
        <v>25</v>
      </c>
      <c r="F26" s="3046" t="s">
        <v>22</v>
      </c>
      <c r="G26" s="3047" t="s">
        <v>23</v>
      </c>
      <c r="H26" s="3047"/>
      <c r="I26" s="3046" t="s">
        <v>24</v>
      </c>
      <c r="J26" s="3046" t="s">
        <v>25</v>
      </c>
      <c r="K26" s="3046" t="s">
        <v>22</v>
      </c>
      <c r="L26" s="3047" t="s">
        <v>23</v>
      </c>
      <c r="M26" s="3047"/>
      <c r="N26" s="3048" t="s">
        <v>24</v>
      </c>
      <c r="O26" s="3046" t="s">
        <v>25</v>
      </c>
      <c r="P26" s="3049"/>
    </row>
    <row r="27" spans="1:47" ht="12.75" customHeight="1" x14ac:dyDescent="0.2">
      <c r="A27" s="3050"/>
      <c r="B27" s="3051" t="s">
        <v>26</v>
      </c>
      <c r="C27" s="3051" t="s">
        <v>2</v>
      </c>
      <c r="D27" s="3050"/>
      <c r="E27" s="3050"/>
      <c r="F27" s="3050"/>
      <c r="G27" s="3051" t="s">
        <v>26</v>
      </c>
      <c r="H27" s="3051" t="s">
        <v>2</v>
      </c>
      <c r="I27" s="3050"/>
      <c r="J27" s="3050"/>
      <c r="K27" s="3050"/>
      <c r="L27" s="3051" t="s">
        <v>26</v>
      </c>
      <c r="M27" s="3051" t="s">
        <v>2</v>
      </c>
      <c r="N27" s="3052"/>
      <c r="O27" s="3050"/>
      <c r="P27" s="3053"/>
      <c r="Q27" s="37" t="s">
        <v>166</v>
      </c>
      <c r="R27" s="38"/>
      <c r="S27" t="s">
        <v>167</v>
      </c>
    </row>
    <row r="28" spans="1:47" ht="12.75" customHeight="1" x14ac:dyDescent="0.2">
      <c r="A28" s="3054">
        <v>1</v>
      </c>
      <c r="B28" s="3055">
        <v>0</v>
      </c>
      <c r="C28" s="3056">
        <v>0.15</v>
      </c>
      <c r="D28" s="3057">
        <v>16000</v>
      </c>
      <c r="E28" s="3058">
        <f t="shared" ref="E28:E59" si="0">D28*(100-2.62)/100</f>
        <v>15580.8</v>
      </c>
      <c r="F28" s="3059">
        <v>33</v>
      </c>
      <c r="G28" s="3060">
        <v>8</v>
      </c>
      <c r="H28" s="3060">
        <v>8.15</v>
      </c>
      <c r="I28" s="3057">
        <v>16000</v>
      </c>
      <c r="J28" s="3058">
        <f t="shared" ref="J28:J59" si="1">I28*(100-2.62)/100</f>
        <v>15580.8</v>
      </c>
      <c r="K28" s="3059">
        <v>65</v>
      </c>
      <c r="L28" s="3060">
        <v>16</v>
      </c>
      <c r="M28" s="3060">
        <v>16.149999999999999</v>
      </c>
      <c r="N28" s="3057">
        <v>16000</v>
      </c>
      <c r="O28" s="3058">
        <f t="shared" ref="O28:O59" si="2">N28*(100-2.62)/100</f>
        <v>15580.8</v>
      </c>
      <c r="P28" s="3061"/>
      <c r="Q28" s="9764">
        <v>0</v>
      </c>
      <c r="R28" s="10692">
        <v>0.15</v>
      </c>
      <c r="S28" s="12">
        <f>AVERAGE(D28:D31)</f>
        <v>16000</v>
      </c>
    </row>
    <row r="29" spans="1:47" ht="12.75" customHeight="1" x14ac:dyDescent="0.2">
      <c r="A29" s="3062">
        <v>2</v>
      </c>
      <c r="B29" s="3062">
        <v>0.15</v>
      </c>
      <c r="C29" s="3063">
        <v>0.3</v>
      </c>
      <c r="D29" s="3064">
        <v>16000</v>
      </c>
      <c r="E29" s="3065">
        <f t="shared" si="0"/>
        <v>15580.8</v>
      </c>
      <c r="F29" s="3066">
        <v>34</v>
      </c>
      <c r="G29" s="3067">
        <v>8.15</v>
      </c>
      <c r="H29" s="3067">
        <v>8.3000000000000007</v>
      </c>
      <c r="I29" s="3064">
        <v>16000</v>
      </c>
      <c r="J29" s="3065">
        <f t="shared" si="1"/>
        <v>15580.8</v>
      </c>
      <c r="K29" s="3066">
        <v>66</v>
      </c>
      <c r="L29" s="3067">
        <v>16.149999999999999</v>
      </c>
      <c r="M29" s="3067">
        <v>16.3</v>
      </c>
      <c r="N29" s="3064">
        <v>16000</v>
      </c>
      <c r="O29" s="3065">
        <f t="shared" si="2"/>
        <v>15580.8</v>
      </c>
      <c r="P29" s="3068"/>
      <c r="Q29" s="10696">
        <v>1</v>
      </c>
      <c r="R29" s="10692">
        <v>1.1499999999999999</v>
      </c>
      <c r="S29" s="12">
        <f>AVERAGE(D32:D35)</f>
        <v>16000</v>
      </c>
    </row>
    <row r="30" spans="1:47" ht="12.75" customHeight="1" x14ac:dyDescent="0.2">
      <c r="A30" s="3069">
        <v>3</v>
      </c>
      <c r="B30" s="3070">
        <v>0.3</v>
      </c>
      <c r="C30" s="3071">
        <v>0.45</v>
      </c>
      <c r="D30" s="3072">
        <v>16000</v>
      </c>
      <c r="E30" s="3073">
        <f t="shared" si="0"/>
        <v>15580.8</v>
      </c>
      <c r="F30" s="3074">
        <v>35</v>
      </c>
      <c r="G30" s="3075">
        <v>8.3000000000000007</v>
      </c>
      <c r="H30" s="3075">
        <v>8.4499999999999993</v>
      </c>
      <c r="I30" s="3072">
        <v>16000</v>
      </c>
      <c r="J30" s="3073">
        <f t="shared" si="1"/>
        <v>15580.8</v>
      </c>
      <c r="K30" s="3074">
        <v>67</v>
      </c>
      <c r="L30" s="3075">
        <v>16.3</v>
      </c>
      <c r="M30" s="3075">
        <v>16.45</v>
      </c>
      <c r="N30" s="3072">
        <v>16000</v>
      </c>
      <c r="O30" s="3073">
        <f t="shared" si="2"/>
        <v>15580.8</v>
      </c>
      <c r="P30" s="3076"/>
      <c r="Q30" s="10630">
        <v>2</v>
      </c>
      <c r="R30" s="10692">
        <v>2.15</v>
      </c>
      <c r="S30" s="12">
        <f>AVERAGE(D36:D39)</f>
        <v>16000</v>
      </c>
      <c r="V30" s="3077"/>
    </row>
    <row r="31" spans="1:47" ht="12.75" customHeight="1" x14ac:dyDescent="0.2">
      <c r="A31" s="3078">
        <v>4</v>
      </c>
      <c r="B31" s="3078">
        <v>0.45</v>
      </c>
      <c r="C31" s="3079">
        <v>1</v>
      </c>
      <c r="D31" s="3080">
        <v>16000</v>
      </c>
      <c r="E31" s="3081">
        <f t="shared" si="0"/>
        <v>15580.8</v>
      </c>
      <c r="F31" s="3082">
        <v>36</v>
      </c>
      <c r="G31" s="3079">
        <v>8.4499999999999993</v>
      </c>
      <c r="H31" s="3079">
        <v>9</v>
      </c>
      <c r="I31" s="3080">
        <v>16000</v>
      </c>
      <c r="J31" s="3081">
        <f t="shared" si="1"/>
        <v>15580.8</v>
      </c>
      <c r="K31" s="3082">
        <v>68</v>
      </c>
      <c r="L31" s="3079">
        <v>16.45</v>
      </c>
      <c r="M31" s="3079">
        <v>17</v>
      </c>
      <c r="N31" s="3080">
        <v>16000</v>
      </c>
      <c r="O31" s="3081">
        <f t="shared" si="2"/>
        <v>15580.8</v>
      </c>
      <c r="P31" s="3083"/>
      <c r="Q31" s="10630">
        <v>3</v>
      </c>
      <c r="R31" s="10631">
        <v>3.15</v>
      </c>
      <c r="S31" s="12">
        <f>AVERAGE(D40:D43)</f>
        <v>16000</v>
      </c>
    </row>
    <row r="32" spans="1:47" ht="12.75" customHeight="1" x14ac:dyDescent="0.2">
      <c r="A32" s="3084">
        <v>5</v>
      </c>
      <c r="B32" s="3085">
        <v>1</v>
      </c>
      <c r="C32" s="3086">
        <v>1.1499999999999999</v>
      </c>
      <c r="D32" s="3087">
        <v>16000</v>
      </c>
      <c r="E32" s="3088">
        <f t="shared" si="0"/>
        <v>15580.8</v>
      </c>
      <c r="F32" s="3089">
        <v>37</v>
      </c>
      <c r="G32" s="3085">
        <v>9</v>
      </c>
      <c r="H32" s="3085">
        <v>9.15</v>
      </c>
      <c r="I32" s="3087">
        <v>16000</v>
      </c>
      <c r="J32" s="3088">
        <f t="shared" si="1"/>
        <v>15580.8</v>
      </c>
      <c r="K32" s="3089">
        <v>69</v>
      </c>
      <c r="L32" s="3085">
        <v>17</v>
      </c>
      <c r="M32" s="3085">
        <v>17.149999999999999</v>
      </c>
      <c r="N32" s="3087">
        <v>16000</v>
      </c>
      <c r="O32" s="3088">
        <f t="shared" si="2"/>
        <v>15580.8</v>
      </c>
      <c r="P32" s="3090"/>
      <c r="Q32" s="10630">
        <v>4</v>
      </c>
      <c r="R32" s="10631">
        <v>4.1500000000000004</v>
      </c>
      <c r="S32" s="12">
        <f>AVERAGE(D44:D47)</f>
        <v>16000</v>
      </c>
      <c r="AQ32" s="3087"/>
    </row>
    <row r="33" spans="1:19" ht="12.75" customHeight="1" x14ac:dyDescent="0.2">
      <c r="A33" s="3091">
        <v>6</v>
      </c>
      <c r="B33" s="3092">
        <v>1.1499999999999999</v>
      </c>
      <c r="C33" s="3093">
        <v>1.3</v>
      </c>
      <c r="D33" s="3094">
        <v>16000</v>
      </c>
      <c r="E33" s="3095">
        <f t="shared" si="0"/>
        <v>15580.8</v>
      </c>
      <c r="F33" s="3096">
        <v>38</v>
      </c>
      <c r="G33" s="3093">
        <v>9.15</v>
      </c>
      <c r="H33" s="3093">
        <v>9.3000000000000007</v>
      </c>
      <c r="I33" s="3094">
        <v>16000</v>
      </c>
      <c r="J33" s="3095">
        <f t="shared" si="1"/>
        <v>15580.8</v>
      </c>
      <c r="K33" s="3096">
        <v>70</v>
      </c>
      <c r="L33" s="3093">
        <v>17.149999999999999</v>
      </c>
      <c r="M33" s="3093">
        <v>17.3</v>
      </c>
      <c r="N33" s="3094">
        <v>16000</v>
      </c>
      <c r="O33" s="3095">
        <f t="shared" si="2"/>
        <v>15580.8</v>
      </c>
      <c r="P33" s="3097"/>
      <c r="Q33" s="10696">
        <v>5</v>
      </c>
      <c r="R33" s="10631">
        <v>5.15</v>
      </c>
      <c r="S33" s="12">
        <f>AVERAGE(D48:D51)</f>
        <v>16000</v>
      </c>
    </row>
    <row r="34" spans="1:19" x14ac:dyDescent="0.2">
      <c r="A34" s="3098">
        <v>7</v>
      </c>
      <c r="B34" s="3099">
        <v>1.3</v>
      </c>
      <c r="C34" s="3100">
        <v>1.45</v>
      </c>
      <c r="D34" s="3101">
        <v>16000</v>
      </c>
      <c r="E34" s="3102">
        <f t="shared" si="0"/>
        <v>15580.8</v>
      </c>
      <c r="F34" s="3103">
        <v>39</v>
      </c>
      <c r="G34" s="3104">
        <v>9.3000000000000007</v>
      </c>
      <c r="H34" s="3104">
        <v>9.4499999999999993</v>
      </c>
      <c r="I34" s="3101">
        <v>16000</v>
      </c>
      <c r="J34" s="3102">
        <f t="shared" si="1"/>
        <v>15580.8</v>
      </c>
      <c r="K34" s="3103">
        <v>71</v>
      </c>
      <c r="L34" s="3104">
        <v>17.3</v>
      </c>
      <c r="M34" s="3104">
        <v>17.45</v>
      </c>
      <c r="N34" s="3101">
        <v>16000</v>
      </c>
      <c r="O34" s="3102">
        <f t="shared" si="2"/>
        <v>15580.8</v>
      </c>
      <c r="P34" s="3105"/>
      <c r="Q34" s="10696">
        <v>6</v>
      </c>
      <c r="R34" s="10631">
        <v>6.15</v>
      </c>
      <c r="S34" s="12">
        <f>AVERAGE(D52:D55)</f>
        <v>16000</v>
      </c>
    </row>
    <row r="35" spans="1:19" x14ac:dyDescent="0.2">
      <c r="A35" s="3106">
        <v>8</v>
      </c>
      <c r="B35" s="3106">
        <v>1.45</v>
      </c>
      <c r="C35" s="3107">
        <v>2</v>
      </c>
      <c r="D35" s="3108">
        <v>16000</v>
      </c>
      <c r="E35" s="3109">
        <f t="shared" si="0"/>
        <v>15580.8</v>
      </c>
      <c r="F35" s="3110">
        <v>40</v>
      </c>
      <c r="G35" s="3107">
        <v>9.4499999999999993</v>
      </c>
      <c r="H35" s="3107">
        <v>10</v>
      </c>
      <c r="I35" s="3108">
        <v>16000</v>
      </c>
      <c r="J35" s="3109">
        <f t="shared" si="1"/>
        <v>15580.8</v>
      </c>
      <c r="K35" s="3110">
        <v>72</v>
      </c>
      <c r="L35" s="3111">
        <v>17.45</v>
      </c>
      <c r="M35" s="3107">
        <v>18</v>
      </c>
      <c r="N35" s="3108">
        <v>16000</v>
      </c>
      <c r="O35" s="3109">
        <f t="shared" si="2"/>
        <v>15580.8</v>
      </c>
      <c r="P35" s="3112"/>
      <c r="Q35" s="10696">
        <v>7</v>
      </c>
      <c r="R35" s="10631">
        <v>7.15</v>
      </c>
      <c r="S35" s="12">
        <f>AVERAGE(D56:D59)</f>
        <v>16000</v>
      </c>
    </row>
    <row r="36" spans="1:19" x14ac:dyDescent="0.2">
      <c r="A36" s="3113">
        <v>9</v>
      </c>
      <c r="B36" s="3114">
        <v>2</v>
      </c>
      <c r="C36" s="3115">
        <v>2.15</v>
      </c>
      <c r="D36" s="3116">
        <v>16000</v>
      </c>
      <c r="E36" s="3117">
        <f t="shared" si="0"/>
        <v>15580.8</v>
      </c>
      <c r="F36" s="3118">
        <v>41</v>
      </c>
      <c r="G36" s="3119">
        <v>10</v>
      </c>
      <c r="H36" s="3120">
        <v>10.15</v>
      </c>
      <c r="I36" s="3116">
        <v>16000</v>
      </c>
      <c r="J36" s="3117">
        <f t="shared" si="1"/>
        <v>15580.8</v>
      </c>
      <c r="K36" s="3118">
        <v>73</v>
      </c>
      <c r="L36" s="3120">
        <v>18</v>
      </c>
      <c r="M36" s="3119">
        <v>18.149999999999999</v>
      </c>
      <c r="N36" s="3116">
        <v>16000</v>
      </c>
      <c r="O36" s="3117">
        <f t="shared" si="2"/>
        <v>15580.8</v>
      </c>
      <c r="P36" s="3121"/>
      <c r="Q36" s="10696">
        <v>8</v>
      </c>
      <c r="R36" s="10696">
        <v>8.15</v>
      </c>
      <c r="S36" s="12">
        <f>AVERAGE(I28:I31)</f>
        <v>16000</v>
      </c>
    </row>
    <row r="37" spans="1:19" x14ac:dyDescent="0.2">
      <c r="A37" s="3122">
        <v>10</v>
      </c>
      <c r="B37" s="3122">
        <v>2.15</v>
      </c>
      <c r="C37" s="3123">
        <v>2.2999999999999998</v>
      </c>
      <c r="D37" s="3124">
        <v>16000</v>
      </c>
      <c r="E37" s="3125">
        <f t="shared" si="0"/>
        <v>15580.8</v>
      </c>
      <c r="F37" s="3126">
        <v>42</v>
      </c>
      <c r="G37" s="3123">
        <v>10.15</v>
      </c>
      <c r="H37" s="3127">
        <v>10.3</v>
      </c>
      <c r="I37" s="3124">
        <v>16000</v>
      </c>
      <c r="J37" s="3125">
        <f t="shared" si="1"/>
        <v>15580.8</v>
      </c>
      <c r="K37" s="3126">
        <v>74</v>
      </c>
      <c r="L37" s="3127">
        <v>18.149999999999999</v>
      </c>
      <c r="M37" s="3123">
        <v>18.3</v>
      </c>
      <c r="N37" s="3124">
        <v>16000</v>
      </c>
      <c r="O37" s="3125">
        <f t="shared" si="2"/>
        <v>15580.8</v>
      </c>
      <c r="P37" s="3128"/>
      <c r="Q37" s="10696">
        <v>9</v>
      </c>
      <c r="R37" s="10696">
        <v>9.15</v>
      </c>
      <c r="S37" s="12">
        <f>AVERAGE(I32:I35)</f>
        <v>16000</v>
      </c>
    </row>
    <row r="38" spans="1:19" x14ac:dyDescent="0.2">
      <c r="A38" s="3129">
        <v>11</v>
      </c>
      <c r="B38" s="3130">
        <v>2.2999999999999998</v>
      </c>
      <c r="C38" s="3131">
        <v>2.4500000000000002</v>
      </c>
      <c r="D38" s="3132">
        <v>16000</v>
      </c>
      <c r="E38" s="3133">
        <f t="shared" si="0"/>
        <v>15580.8</v>
      </c>
      <c r="F38" s="3134">
        <v>43</v>
      </c>
      <c r="G38" s="3135">
        <v>10.3</v>
      </c>
      <c r="H38" s="3136">
        <v>10.45</v>
      </c>
      <c r="I38" s="3132">
        <v>16000</v>
      </c>
      <c r="J38" s="3133">
        <f t="shared" si="1"/>
        <v>15580.8</v>
      </c>
      <c r="K38" s="3134">
        <v>75</v>
      </c>
      <c r="L38" s="3136">
        <v>18.3</v>
      </c>
      <c r="M38" s="3135">
        <v>18.45</v>
      </c>
      <c r="N38" s="3132">
        <v>16000</v>
      </c>
      <c r="O38" s="3133">
        <f t="shared" si="2"/>
        <v>15580.8</v>
      </c>
      <c r="P38" s="3137"/>
      <c r="Q38" s="10696">
        <v>10</v>
      </c>
      <c r="R38" s="10693">
        <v>10.15</v>
      </c>
      <c r="S38" s="12">
        <f>AVERAGE(I36:I39)</f>
        <v>16000</v>
      </c>
    </row>
    <row r="39" spans="1:19" x14ac:dyDescent="0.2">
      <c r="A39" s="3138">
        <v>12</v>
      </c>
      <c r="B39" s="3138">
        <v>2.4500000000000002</v>
      </c>
      <c r="C39" s="3139">
        <v>3</v>
      </c>
      <c r="D39" s="3140">
        <v>16000</v>
      </c>
      <c r="E39" s="3141">
        <f t="shared" si="0"/>
        <v>15580.8</v>
      </c>
      <c r="F39" s="3142">
        <v>44</v>
      </c>
      <c r="G39" s="3139">
        <v>10.45</v>
      </c>
      <c r="H39" s="3143">
        <v>11</v>
      </c>
      <c r="I39" s="3140">
        <v>16000</v>
      </c>
      <c r="J39" s="3141">
        <f t="shared" si="1"/>
        <v>15580.8</v>
      </c>
      <c r="K39" s="3142">
        <v>76</v>
      </c>
      <c r="L39" s="3143">
        <v>18.45</v>
      </c>
      <c r="M39" s="3139">
        <v>19</v>
      </c>
      <c r="N39" s="3140">
        <v>16000</v>
      </c>
      <c r="O39" s="3141">
        <f t="shared" si="2"/>
        <v>15580.8</v>
      </c>
      <c r="P39" s="3144"/>
      <c r="Q39" s="10696">
        <v>11</v>
      </c>
      <c r="R39" s="10693">
        <v>11.15</v>
      </c>
      <c r="S39" s="12">
        <f>AVERAGE(I40:I43)</f>
        <v>16000</v>
      </c>
    </row>
    <row r="40" spans="1:19" x14ac:dyDescent="0.2">
      <c r="A40" s="3145">
        <v>13</v>
      </c>
      <c r="B40" s="3146">
        <v>3</v>
      </c>
      <c r="C40" s="3147">
        <v>3.15</v>
      </c>
      <c r="D40" s="3148">
        <v>16000</v>
      </c>
      <c r="E40" s="3149">
        <f t="shared" si="0"/>
        <v>15580.8</v>
      </c>
      <c r="F40" s="3150">
        <v>45</v>
      </c>
      <c r="G40" s="3151">
        <v>11</v>
      </c>
      <c r="H40" s="3152">
        <v>11.15</v>
      </c>
      <c r="I40" s="3148">
        <v>16000</v>
      </c>
      <c r="J40" s="3149">
        <f t="shared" si="1"/>
        <v>15580.8</v>
      </c>
      <c r="K40" s="3150">
        <v>77</v>
      </c>
      <c r="L40" s="3152">
        <v>19</v>
      </c>
      <c r="M40" s="3151">
        <v>19.149999999999999</v>
      </c>
      <c r="N40" s="3148">
        <v>16000</v>
      </c>
      <c r="O40" s="3149">
        <f t="shared" si="2"/>
        <v>15580.8</v>
      </c>
      <c r="P40" s="3153"/>
      <c r="Q40" s="10696">
        <v>12</v>
      </c>
      <c r="R40" s="10693">
        <v>12.15</v>
      </c>
      <c r="S40" s="12">
        <f>AVERAGE(I44:I47)</f>
        <v>16000</v>
      </c>
    </row>
    <row r="41" spans="1:19" x14ac:dyDescent="0.2">
      <c r="A41" s="3154">
        <v>14</v>
      </c>
      <c r="B41" s="3154">
        <v>3.15</v>
      </c>
      <c r="C41" s="3155">
        <v>3.3</v>
      </c>
      <c r="D41" s="3156">
        <v>16000</v>
      </c>
      <c r="E41" s="3157">
        <f t="shared" si="0"/>
        <v>15580.8</v>
      </c>
      <c r="F41" s="3158">
        <v>46</v>
      </c>
      <c r="G41" s="3159">
        <v>11.15</v>
      </c>
      <c r="H41" s="3155">
        <v>11.3</v>
      </c>
      <c r="I41" s="3156">
        <v>16000</v>
      </c>
      <c r="J41" s="3157">
        <f t="shared" si="1"/>
        <v>15580.8</v>
      </c>
      <c r="K41" s="3158">
        <v>78</v>
      </c>
      <c r="L41" s="3155">
        <v>19.149999999999999</v>
      </c>
      <c r="M41" s="3159">
        <v>19.3</v>
      </c>
      <c r="N41" s="3156">
        <v>16000</v>
      </c>
      <c r="O41" s="3157">
        <f t="shared" si="2"/>
        <v>15580.8</v>
      </c>
      <c r="P41" s="3160"/>
      <c r="Q41" s="10696">
        <v>13</v>
      </c>
      <c r="R41" s="10693">
        <v>13.15</v>
      </c>
      <c r="S41" s="12">
        <f>AVERAGE(I48:I51)</f>
        <v>16000</v>
      </c>
    </row>
    <row r="42" spans="1:19" x14ac:dyDescent="0.2">
      <c r="A42" s="3161">
        <v>15</v>
      </c>
      <c r="B42" s="3162">
        <v>3.3</v>
      </c>
      <c r="C42" s="3163">
        <v>3.45</v>
      </c>
      <c r="D42" s="3164">
        <v>16000</v>
      </c>
      <c r="E42" s="3165">
        <f t="shared" si="0"/>
        <v>15580.8</v>
      </c>
      <c r="F42" s="3166">
        <v>47</v>
      </c>
      <c r="G42" s="3167">
        <v>11.3</v>
      </c>
      <c r="H42" s="3168">
        <v>11.45</v>
      </c>
      <c r="I42" s="3164">
        <v>16000</v>
      </c>
      <c r="J42" s="3165">
        <f t="shared" si="1"/>
        <v>15580.8</v>
      </c>
      <c r="K42" s="3166">
        <v>79</v>
      </c>
      <c r="L42" s="3168">
        <v>19.3</v>
      </c>
      <c r="M42" s="3167">
        <v>19.45</v>
      </c>
      <c r="N42" s="3164">
        <v>16000</v>
      </c>
      <c r="O42" s="3165">
        <f t="shared" si="2"/>
        <v>15580.8</v>
      </c>
      <c r="P42" s="3169"/>
      <c r="Q42" s="10696">
        <v>14</v>
      </c>
      <c r="R42" s="10693">
        <v>14.15</v>
      </c>
      <c r="S42" s="12">
        <f>AVERAGE(I52:I55)</f>
        <v>16000</v>
      </c>
    </row>
    <row r="43" spans="1:19" x14ac:dyDescent="0.2">
      <c r="A43" s="3170">
        <v>16</v>
      </c>
      <c r="B43" s="3170">
        <v>3.45</v>
      </c>
      <c r="C43" s="3171">
        <v>4</v>
      </c>
      <c r="D43" s="3172">
        <v>16000</v>
      </c>
      <c r="E43" s="3173">
        <f t="shared" si="0"/>
        <v>15580.8</v>
      </c>
      <c r="F43" s="3174">
        <v>48</v>
      </c>
      <c r="G43" s="3175">
        <v>11.45</v>
      </c>
      <c r="H43" s="3171">
        <v>12</v>
      </c>
      <c r="I43" s="3172">
        <v>16000</v>
      </c>
      <c r="J43" s="3173">
        <f t="shared" si="1"/>
        <v>15580.8</v>
      </c>
      <c r="K43" s="3174">
        <v>80</v>
      </c>
      <c r="L43" s="3171">
        <v>19.45</v>
      </c>
      <c r="M43" s="3171">
        <v>20</v>
      </c>
      <c r="N43" s="3172">
        <v>16000</v>
      </c>
      <c r="O43" s="3173">
        <f t="shared" si="2"/>
        <v>15580.8</v>
      </c>
      <c r="P43" s="3176"/>
      <c r="Q43" s="10696">
        <v>15</v>
      </c>
      <c r="R43" s="10696">
        <v>15.15</v>
      </c>
      <c r="S43" s="12">
        <f>AVERAGE(I56:I59)</f>
        <v>16000</v>
      </c>
    </row>
    <row r="44" spans="1:19" x14ac:dyDescent="0.2">
      <c r="A44" s="3177">
        <v>17</v>
      </c>
      <c r="B44" s="3178">
        <v>4</v>
      </c>
      <c r="C44" s="3179">
        <v>4.1500000000000004</v>
      </c>
      <c r="D44" s="3180">
        <v>16000</v>
      </c>
      <c r="E44" s="3181">
        <f t="shared" si="0"/>
        <v>15580.8</v>
      </c>
      <c r="F44" s="3182">
        <v>49</v>
      </c>
      <c r="G44" s="3183">
        <v>12</v>
      </c>
      <c r="H44" s="3184">
        <v>12.15</v>
      </c>
      <c r="I44" s="3180">
        <v>16000</v>
      </c>
      <c r="J44" s="3181">
        <f t="shared" si="1"/>
        <v>15580.8</v>
      </c>
      <c r="K44" s="3182">
        <v>81</v>
      </c>
      <c r="L44" s="3184">
        <v>20</v>
      </c>
      <c r="M44" s="3183">
        <v>20.149999999999999</v>
      </c>
      <c r="N44" s="3180">
        <v>16000</v>
      </c>
      <c r="O44" s="3181">
        <f t="shared" si="2"/>
        <v>15580.8</v>
      </c>
      <c r="P44" s="3185"/>
      <c r="Q44" s="10696">
        <v>16</v>
      </c>
      <c r="R44" s="10696">
        <v>16.149999999999999</v>
      </c>
      <c r="S44" s="12">
        <f>AVERAGE(N28:N31)</f>
        <v>16000</v>
      </c>
    </row>
    <row r="45" spans="1:19" x14ac:dyDescent="0.2">
      <c r="A45" s="3186">
        <v>18</v>
      </c>
      <c r="B45" s="3186">
        <v>4.1500000000000004</v>
      </c>
      <c r="C45" s="3187">
        <v>4.3</v>
      </c>
      <c r="D45" s="3188">
        <v>16000</v>
      </c>
      <c r="E45" s="3189">
        <f t="shared" si="0"/>
        <v>15580.8</v>
      </c>
      <c r="F45" s="3190">
        <v>50</v>
      </c>
      <c r="G45" s="3191">
        <v>12.15</v>
      </c>
      <c r="H45" s="3187">
        <v>12.3</v>
      </c>
      <c r="I45" s="3188">
        <v>16000</v>
      </c>
      <c r="J45" s="3189">
        <f t="shared" si="1"/>
        <v>15580.8</v>
      </c>
      <c r="K45" s="3190">
        <v>82</v>
      </c>
      <c r="L45" s="3187">
        <v>20.149999999999999</v>
      </c>
      <c r="M45" s="3191">
        <v>20.3</v>
      </c>
      <c r="N45" s="3188">
        <v>16000</v>
      </c>
      <c r="O45" s="3189">
        <f t="shared" si="2"/>
        <v>15580.8</v>
      </c>
      <c r="P45" s="3192"/>
      <c r="Q45" s="10696">
        <v>17</v>
      </c>
      <c r="R45" s="10696">
        <v>17.149999999999999</v>
      </c>
      <c r="S45" s="12">
        <f>AVERAGE(N32:N35)</f>
        <v>16000</v>
      </c>
    </row>
    <row r="46" spans="1:19" x14ac:dyDescent="0.2">
      <c r="A46" s="3193">
        <v>19</v>
      </c>
      <c r="B46" s="3194">
        <v>4.3</v>
      </c>
      <c r="C46" s="3195">
        <v>4.45</v>
      </c>
      <c r="D46" s="3196">
        <v>16000</v>
      </c>
      <c r="E46" s="3197">
        <f t="shared" si="0"/>
        <v>15580.8</v>
      </c>
      <c r="F46" s="3198">
        <v>51</v>
      </c>
      <c r="G46" s="3199">
        <v>12.3</v>
      </c>
      <c r="H46" s="3200">
        <v>12.45</v>
      </c>
      <c r="I46" s="3196">
        <v>16000</v>
      </c>
      <c r="J46" s="3197">
        <f t="shared" si="1"/>
        <v>15580.8</v>
      </c>
      <c r="K46" s="3198">
        <v>83</v>
      </c>
      <c r="L46" s="3200">
        <v>20.3</v>
      </c>
      <c r="M46" s="3199">
        <v>20.45</v>
      </c>
      <c r="N46" s="3196">
        <v>16000</v>
      </c>
      <c r="O46" s="3197">
        <f t="shared" si="2"/>
        <v>15580.8</v>
      </c>
      <c r="P46" s="3201"/>
      <c r="Q46" s="10693">
        <v>18</v>
      </c>
      <c r="R46" s="10696">
        <v>18.149999999999999</v>
      </c>
      <c r="S46" s="12">
        <f>AVERAGE(N36:N39)</f>
        <v>16000</v>
      </c>
    </row>
    <row r="47" spans="1:19" x14ac:dyDescent="0.2">
      <c r="A47" s="3202">
        <v>20</v>
      </c>
      <c r="B47" s="3202">
        <v>4.45</v>
      </c>
      <c r="C47" s="3203">
        <v>5</v>
      </c>
      <c r="D47" s="3204">
        <v>16000</v>
      </c>
      <c r="E47" s="3205">
        <f t="shared" si="0"/>
        <v>15580.8</v>
      </c>
      <c r="F47" s="3206">
        <v>52</v>
      </c>
      <c r="G47" s="3207">
        <v>12.45</v>
      </c>
      <c r="H47" s="3203">
        <v>13</v>
      </c>
      <c r="I47" s="3204">
        <v>16000</v>
      </c>
      <c r="J47" s="3205">
        <f t="shared" si="1"/>
        <v>15580.8</v>
      </c>
      <c r="K47" s="3206">
        <v>84</v>
      </c>
      <c r="L47" s="3203">
        <v>20.45</v>
      </c>
      <c r="M47" s="3207">
        <v>21</v>
      </c>
      <c r="N47" s="3204">
        <v>16000</v>
      </c>
      <c r="O47" s="3205">
        <f t="shared" si="2"/>
        <v>15580.8</v>
      </c>
      <c r="P47" s="3208"/>
      <c r="Q47" s="10693">
        <v>19</v>
      </c>
      <c r="R47" s="10696">
        <v>19.149999999999999</v>
      </c>
      <c r="S47" s="12">
        <f>AVERAGE(N40:N43)</f>
        <v>16000</v>
      </c>
    </row>
    <row r="48" spans="1:19" x14ac:dyDescent="0.2">
      <c r="A48" s="3209">
        <v>21</v>
      </c>
      <c r="B48" s="3210">
        <v>5</v>
      </c>
      <c r="C48" s="3211">
        <v>5.15</v>
      </c>
      <c r="D48" s="3212">
        <v>16000</v>
      </c>
      <c r="E48" s="3213">
        <f t="shared" si="0"/>
        <v>15580.8</v>
      </c>
      <c r="F48" s="3214">
        <v>53</v>
      </c>
      <c r="G48" s="3210">
        <v>13</v>
      </c>
      <c r="H48" s="3215">
        <v>13.15</v>
      </c>
      <c r="I48" s="3212">
        <v>16000</v>
      </c>
      <c r="J48" s="3213">
        <f t="shared" si="1"/>
        <v>15580.8</v>
      </c>
      <c r="K48" s="3214">
        <v>85</v>
      </c>
      <c r="L48" s="3215">
        <v>21</v>
      </c>
      <c r="M48" s="3210">
        <v>21.15</v>
      </c>
      <c r="N48" s="3212">
        <v>16000</v>
      </c>
      <c r="O48" s="3213">
        <f t="shared" si="2"/>
        <v>15580.8</v>
      </c>
      <c r="P48" s="3216"/>
      <c r="Q48" s="10693">
        <v>20</v>
      </c>
      <c r="R48" s="10696">
        <v>20.149999999999999</v>
      </c>
      <c r="S48" s="12">
        <f>AVERAGE(N44:N47)</f>
        <v>16000</v>
      </c>
    </row>
    <row r="49" spans="1:19" x14ac:dyDescent="0.2">
      <c r="A49" s="3217">
        <v>22</v>
      </c>
      <c r="B49" s="3218">
        <v>5.15</v>
      </c>
      <c r="C49" s="3219">
        <v>5.3</v>
      </c>
      <c r="D49" s="3220">
        <v>16000</v>
      </c>
      <c r="E49" s="3221">
        <f t="shared" si="0"/>
        <v>15580.8</v>
      </c>
      <c r="F49" s="3222">
        <v>54</v>
      </c>
      <c r="G49" s="3223">
        <v>13.15</v>
      </c>
      <c r="H49" s="3219">
        <v>13.3</v>
      </c>
      <c r="I49" s="3220">
        <v>16000</v>
      </c>
      <c r="J49" s="3221">
        <f t="shared" si="1"/>
        <v>15580.8</v>
      </c>
      <c r="K49" s="3222">
        <v>86</v>
      </c>
      <c r="L49" s="3219">
        <v>21.15</v>
      </c>
      <c r="M49" s="3223">
        <v>21.3</v>
      </c>
      <c r="N49" s="3220">
        <v>16000</v>
      </c>
      <c r="O49" s="3221">
        <f t="shared" si="2"/>
        <v>15580.8</v>
      </c>
      <c r="P49" s="3224"/>
      <c r="Q49" s="10693">
        <v>21</v>
      </c>
      <c r="R49" s="10696">
        <v>21.15</v>
      </c>
      <c r="S49" s="12">
        <f>AVERAGE(N48:N51)</f>
        <v>16000</v>
      </c>
    </row>
    <row r="50" spans="1:19" x14ac:dyDescent="0.2">
      <c r="A50" s="3225">
        <v>23</v>
      </c>
      <c r="B50" s="3226">
        <v>5.3</v>
      </c>
      <c r="C50" s="3227">
        <v>5.45</v>
      </c>
      <c r="D50" s="3228">
        <v>16000</v>
      </c>
      <c r="E50" s="3229">
        <f t="shared" si="0"/>
        <v>15580.8</v>
      </c>
      <c r="F50" s="3230">
        <v>55</v>
      </c>
      <c r="G50" s="3226">
        <v>13.3</v>
      </c>
      <c r="H50" s="3231">
        <v>13.45</v>
      </c>
      <c r="I50" s="3228">
        <v>16000</v>
      </c>
      <c r="J50" s="3229">
        <f t="shared" si="1"/>
        <v>15580.8</v>
      </c>
      <c r="K50" s="3230">
        <v>87</v>
      </c>
      <c r="L50" s="3231">
        <v>21.3</v>
      </c>
      <c r="M50" s="3226">
        <v>21.45</v>
      </c>
      <c r="N50" s="3228">
        <v>16000</v>
      </c>
      <c r="O50" s="3229">
        <f t="shared" si="2"/>
        <v>15580.8</v>
      </c>
      <c r="P50" s="3232"/>
      <c r="Q50" s="10693">
        <v>22</v>
      </c>
      <c r="R50" s="10696">
        <v>22.15</v>
      </c>
      <c r="S50" s="12">
        <f>AVERAGE(N52:N55)</f>
        <v>16000</v>
      </c>
    </row>
    <row r="51" spans="1:19" x14ac:dyDescent="0.2">
      <c r="A51" s="3233">
        <v>24</v>
      </c>
      <c r="B51" s="3234">
        <v>5.45</v>
      </c>
      <c r="C51" s="3235">
        <v>6</v>
      </c>
      <c r="D51" s="3236">
        <v>16000</v>
      </c>
      <c r="E51" s="3237">
        <f t="shared" si="0"/>
        <v>15580.8</v>
      </c>
      <c r="F51" s="3238">
        <v>56</v>
      </c>
      <c r="G51" s="3239">
        <v>13.45</v>
      </c>
      <c r="H51" s="3235">
        <v>14</v>
      </c>
      <c r="I51" s="3236">
        <v>16000</v>
      </c>
      <c r="J51" s="3237">
        <f t="shared" si="1"/>
        <v>15580.8</v>
      </c>
      <c r="K51" s="3238">
        <v>88</v>
      </c>
      <c r="L51" s="3235">
        <v>21.45</v>
      </c>
      <c r="M51" s="3239">
        <v>22</v>
      </c>
      <c r="N51" s="3236">
        <v>16000</v>
      </c>
      <c r="O51" s="3237">
        <f t="shared" si="2"/>
        <v>15580.8</v>
      </c>
      <c r="P51" s="3240"/>
      <c r="Q51" s="10693">
        <v>23</v>
      </c>
      <c r="R51" s="10696">
        <v>23.15</v>
      </c>
      <c r="S51" s="12">
        <f>AVERAGE(N56:N59)</f>
        <v>16000</v>
      </c>
    </row>
    <row r="52" spans="1:19" x14ac:dyDescent="0.2">
      <c r="A52" s="3241">
        <v>25</v>
      </c>
      <c r="B52" s="3242">
        <v>6</v>
      </c>
      <c r="C52" s="3243">
        <v>6.15</v>
      </c>
      <c r="D52" s="3244">
        <v>16000</v>
      </c>
      <c r="E52" s="3245">
        <f t="shared" si="0"/>
        <v>15580.8</v>
      </c>
      <c r="F52" s="3246">
        <v>57</v>
      </c>
      <c r="G52" s="3242">
        <v>14</v>
      </c>
      <c r="H52" s="3247">
        <v>14.15</v>
      </c>
      <c r="I52" s="3244">
        <v>16000</v>
      </c>
      <c r="J52" s="3245">
        <f t="shared" si="1"/>
        <v>15580.8</v>
      </c>
      <c r="K52" s="3246">
        <v>89</v>
      </c>
      <c r="L52" s="3247">
        <v>22</v>
      </c>
      <c r="M52" s="3242">
        <v>22.15</v>
      </c>
      <c r="N52" s="3244">
        <v>16000</v>
      </c>
      <c r="O52" s="3245">
        <f t="shared" si="2"/>
        <v>15580.8</v>
      </c>
      <c r="P52" s="3248"/>
      <c r="Q52" t="s">
        <v>168</v>
      </c>
      <c r="S52" s="12">
        <f>AVERAGE(S28:S51)</f>
        <v>16000</v>
      </c>
    </row>
    <row r="53" spans="1:19" x14ac:dyDescent="0.2">
      <c r="A53" s="3249">
        <v>26</v>
      </c>
      <c r="B53" s="3250">
        <v>6.15</v>
      </c>
      <c r="C53" s="3251">
        <v>6.3</v>
      </c>
      <c r="D53" s="3252">
        <v>16000</v>
      </c>
      <c r="E53" s="3253">
        <f t="shared" si="0"/>
        <v>15580.8</v>
      </c>
      <c r="F53" s="3254">
        <v>58</v>
      </c>
      <c r="G53" s="3255">
        <v>14.15</v>
      </c>
      <c r="H53" s="3251">
        <v>14.3</v>
      </c>
      <c r="I53" s="3252">
        <v>16000</v>
      </c>
      <c r="J53" s="3253">
        <f t="shared" si="1"/>
        <v>15580.8</v>
      </c>
      <c r="K53" s="3254">
        <v>90</v>
      </c>
      <c r="L53" s="3251">
        <v>22.15</v>
      </c>
      <c r="M53" s="3255">
        <v>22.3</v>
      </c>
      <c r="N53" s="3252">
        <v>16000</v>
      </c>
      <c r="O53" s="3253">
        <f t="shared" si="2"/>
        <v>15580.8</v>
      </c>
      <c r="P53" s="3256"/>
    </row>
    <row r="54" spans="1:19" x14ac:dyDescent="0.2">
      <c r="A54" s="3257">
        <v>27</v>
      </c>
      <c r="B54" s="3258">
        <v>6.3</v>
      </c>
      <c r="C54" s="3259">
        <v>6.45</v>
      </c>
      <c r="D54" s="3260">
        <v>16000</v>
      </c>
      <c r="E54" s="3261">
        <f t="shared" si="0"/>
        <v>15580.8</v>
      </c>
      <c r="F54" s="3262">
        <v>59</v>
      </c>
      <c r="G54" s="3258">
        <v>14.3</v>
      </c>
      <c r="H54" s="3263">
        <v>14.45</v>
      </c>
      <c r="I54" s="3260">
        <v>16000</v>
      </c>
      <c r="J54" s="3261">
        <f t="shared" si="1"/>
        <v>15580.8</v>
      </c>
      <c r="K54" s="3262">
        <v>91</v>
      </c>
      <c r="L54" s="3263">
        <v>22.3</v>
      </c>
      <c r="M54" s="3258">
        <v>22.45</v>
      </c>
      <c r="N54" s="3260">
        <v>16000</v>
      </c>
      <c r="O54" s="3261">
        <f t="shared" si="2"/>
        <v>15580.8</v>
      </c>
      <c r="P54" s="3264"/>
    </row>
    <row r="55" spans="1:19" x14ac:dyDescent="0.2">
      <c r="A55" s="3265">
        <v>28</v>
      </c>
      <c r="B55" s="3266">
        <v>6.45</v>
      </c>
      <c r="C55" s="3267">
        <v>7</v>
      </c>
      <c r="D55" s="3268">
        <v>16000</v>
      </c>
      <c r="E55" s="3269">
        <f t="shared" si="0"/>
        <v>15580.8</v>
      </c>
      <c r="F55" s="3270">
        <v>60</v>
      </c>
      <c r="G55" s="3271">
        <v>14.45</v>
      </c>
      <c r="H55" s="3271">
        <v>15</v>
      </c>
      <c r="I55" s="3268">
        <v>16000</v>
      </c>
      <c r="J55" s="3269">
        <f t="shared" si="1"/>
        <v>15580.8</v>
      </c>
      <c r="K55" s="3270">
        <v>92</v>
      </c>
      <c r="L55" s="3267">
        <v>22.45</v>
      </c>
      <c r="M55" s="3271">
        <v>23</v>
      </c>
      <c r="N55" s="3268">
        <v>16000</v>
      </c>
      <c r="O55" s="3269">
        <f t="shared" si="2"/>
        <v>15580.8</v>
      </c>
      <c r="P55" s="3272"/>
    </row>
    <row r="56" spans="1:19" x14ac:dyDescent="0.2">
      <c r="A56" s="3273">
        <v>29</v>
      </c>
      <c r="B56" s="3274">
        <v>7</v>
      </c>
      <c r="C56" s="3275">
        <v>7.15</v>
      </c>
      <c r="D56" s="3276">
        <v>16000</v>
      </c>
      <c r="E56" s="3277">
        <f t="shared" si="0"/>
        <v>15580.8</v>
      </c>
      <c r="F56" s="3278">
        <v>61</v>
      </c>
      <c r="G56" s="3274">
        <v>15</v>
      </c>
      <c r="H56" s="3274">
        <v>15.15</v>
      </c>
      <c r="I56" s="3276">
        <v>16000</v>
      </c>
      <c r="J56" s="3277">
        <f t="shared" si="1"/>
        <v>15580.8</v>
      </c>
      <c r="K56" s="3278">
        <v>93</v>
      </c>
      <c r="L56" s="3279">
        <v>23</v>
      </c>
      <c r="M56" s="3274">
        <v>23.15</v>
      </c>
      <c r="N56" s="3276">
        <v>16000</v>
      </c>
      <c r="O56" s="3277">
        <f t="shared" si="2"/>
        <v>15580.8</v>
      </c>
      <c r="P56" s="3280"/>
    </row>
    <row r="57" spans="1:19" x14ac:dyDescent="0.2">
      <c r="A57" s="3281">
        <v>30</v>
      </c>
      <c r="B57" s="3282">
        <v>7.15</v>
      </c>
      <c r="C57" s="3283">
        <v>7.3</v>
      </c>
      <c r="D57" s="3284">
        <v>16000</v>
      </c>
      <c r="E57" s="3285">
        <f t="shared" si="0"/>
        <v>15580.8</v>
      </c>
      <c r="F57" s="3286">
        <v>62</v>
      </c>
      <c r="G57" s="3287">
        <v>15.15</v>
      </c>
      <c r="H57" s="3287">
        <v>15.3</v>
      </c>
      <c r="I57" s="3284">
        <v>16000</v>
      </c>
      <c r="J57" s="3285">
        <f t="shared" si="1"/>
        <v>15580.8</v>
      </c>
      <c r="K57" s="3286">
        <v>94</v>
      </c>
      <c r="L57" s="3287">
        <v>23.15</v>
      </c>
      <c r="M57" s="3287">
        <v>23.3</v>
      </c>
      <c r="N57" s="3284">
        <v>16000</v>
      </c>
      <c r="O57" s="3285">
        <f t="shared" si="2"/>
        <v>15580.8</v>
      </c>
      <c r="P57" s="3288"/>
    </row>
    <row r="58" spans="1:19" x14ac:dyDescent="0.2">
      <c r="A58" s="3289">
        <v>31</v>
      </c>
      <c r="B58" s="3290">
        <v>7.3</v>
      </c>
      <c r="C58" s="3291">
        <v>7.45</v>
      </c>
      <c r="D58" s="3292">
        <v>16000</v>
      </c>
      <c r="E58" s="3293">
        <f t="shared" si="0"/>
        <v>15580.8</v>
      </c>
      <c r="F58" s="3294">
        <v>63</v>
      </c>
      <c r="G58" s="3290">
        <v>15.3</v>
      </c>
      <c r="H58" s="3290">
        <v>15.45</v>
      </c>
      <c r="I58" s="3292">
        <v>16000</v>
      </c>
      <c r="J58" s="3293">
        <f t="shared" si="1"/>
        <v>15580.8</v>
      </c>
      <c r="K58" s="3294">
        <v>95</v>
      </c>
      <c r="L58" s="3290">
        <v>23.3</v>
      </c>
      <c r="M58" s="3290">
        <v>23.45</v>
      </c>
      <c r="N58" s="3292">
        <v>16000</v>
      </c>
      <c r="O58" s="3293">
        <f t="shared" si="2"/>
        <v>15580.8</v>
      </c>
      <c r="P58" s="3295"/>
    </row>
    <row r="59" spans="1:19" x14ac:dyDescent="0.2">
      <c r="A59" s="3296">
        <v>32</v>
      </c>
      <c r="B59" s="3297">
        <v>7.45</v>
      </c>
      <c r="C59" s="3298">
        <v>8</v>
      </c>
      <c r="D59" s="3299">
        <v>16000</v>
      </c>
      <c r="E59" s="3300">
        <f t="shared" si="0"/>
        <v>15580.8</v>
      </c>
      <c r="F59" s="3301">
        <v>64</v>
      </c>
      <c r="G59" s="3302">
        <v>15.45</v>
      </c>
      <c r="H59" s="3302">
        <v>16</v>
      </c>
      <c r="I59" s="3299">
        <v>16000</v>
      </c>
      <c r="J59" s="3300">
        <f t="shared" si="1"/>
        <v>15580.8</v>
      </c>
      <c r="K59" s="3301">
        <v>96</v>
      </c>
      <c r="L59" s="3302">
        <v>23.45</v>
      </c>
      <c r="M59" s="3302">
        <v>24</v>
      </c>
      <c r="N59" s="3299">
        <v>16000</v>
      </c>
      <c r="O59" s="3300">
        <f t="shared" si="2"/>
        <v>15580.8</v>
      </c>
      <c r="P59" s="3303"/>
    </row>
    <row r="60" spans="1:19" x14ac:dyDescent="0.2">
      <c r="A60" s="3304" t="s">
        <v>27</v>
      </c>
      <c r="B60" s="3305"/>
      <c r="C60" s="3305"/>
      <c r="D60" s="3306">
        <f>SUM(D28:D59)</f>
        <v>512000</v>
      </c>
      <c r="E60" s="3307">
        <f>SUM(E28:E59)</f>
        <v>498585.59999999974</v>
      </c>
      <c r="F60" s="3305"/>
      <c r="G60" s="3305"/>
      <c r="H60" s="3305"/>
      <c r="I60" s="3306">
        <f>SUM(I28:I59)</f>
        <v>512000</v>
      </c>
      <c r="J60" s="3307">
        <f>SUM(J28:J59)</f>
        <v>498585.59999999974</v>
      </c>
      <c r="K60" s="3305"/>
      <c r="L60" s="3305"/>
      <c r="M60" s="3305"/>
      <c r="N60" s="3305">
        <f>SUM(N28:N59)</f>
        <v>512000</v>
      </c>
      <c r="O60" s="3307">
        <f>SUM(O28:O59)</f>
        <v>498585.59999999974</v>
      </c>
      <c r="P60" s="3308"/>
    </row>
    <row r="64" spans="1:19" x14ac:dyDescent="0.2">
      <c r="A64" t="s">
        <v>51</v>
      </c>
      <c r="B64">
        <f>SUM(D60,I60,N60)/(4000*1000)</f>
        <v>0.38400000000000001</v>
      </c>
      <c r="C64">
        <f>ROUNDDOWN(SUM(E60,J60,O60)/(4000*1000),4)</f>
        <v>0.37390000000000001</v>
      </c>
    </row>
    <row r="66" spans="1:16" x14ac:dyDescent="0.2">
      <c r="A66" s="3309"/>
      <c r="B66" s="3310"/>
      <c r="C66" s="3310"/>
      <c r="D66" s="3311"/>
      <c r="E66" s="3310"/>
      <c r="F66" s="3310"/>
      <c r="G66" s="3310"/>
      <c r="H66" s="3310"/>
      <c r="I66" s="3311"/>
      <c r="J66" s="3312"/>
      <c r="K66" s="3310"/>
      <c r="L66" s="3310"/>
      <c r="M66" s="3310"/>
      <c r="N66" s="3310"/>
      <c r="O66" s="3310"/>
      <c r="P66" s="3313"/>
    </row>
    <row r="67" spans="1:16" x14ac:dyDescent="0.2">
      <c r="A67" s="3314" t="s">
        <v>28</v>
      </c>
      <c r="B67" s="3315"/>
      <c r="C67" s="3315"/>
      <c r="D67" s="3316"/>
      <c r="E67" s="3317"/>
      <c r="F67" s="3315"/>
      <c r="G67" s="3315"/>
      <c r="H67" s="3317"/>
      <c r="I67" s="3316"/>
      <c r="J67" s="3318"/>
      <c r="K67" s="3315"/>
      <c r="L67" s="3315"/>
      <c r="M67" s="3315"/>
      <c r="N67" s="3315"/>
      <c r="O67" s="3315"/>
      <c r="P67" s="3319"/>
    </row>
    <row r="68" spans="1:16" x14ac:dyDescent="0.2">
      <c r="A68" s="3320"/>
      <c r="B68" s="3321"/>
      <c r="C68" s="3321"/>
      <c r="D68" s="3321"/>
      <c r="E68" s="3321"/>
      <c r="F68" s="3321"/>
      <c r="G68" s="3321"/>
      <c r="H68" s="3321"/>
      <c r="I68" s="3321"/>
      <c r="J68" s="3321"/>
      <c r="K68" s="3321"/>
      <c r="L68" s="3322"/>
      <c r="M68" s="3322"/>
      <c r="N68" s="3322"/>
      <c r="O68" s="3322"/>
      <c r="P68" s="3323"/>
    </row>
    <row r="69" spans="1:16" x14ac:dyDescent="0.2">
      <c r="A69" s="3324"/>
      <c r="B69" s="3325"/>
      <c r="C69" s="3325"/>
      <c r="D69" s="3326"/>
      <c r="E69" s="3327"/>
      <c r="F69" s="3325"/>
      <c r="G69" s="3325"/>
      <c r="H69" s="3327"/>
      <c r="I69" s="3326"/>
      <c r="J69" s="3328"/>
      <c r="K69" s="3325"/>
      <c r="L69" s="3325"/>
      <c r="M69" s="3325"/>
      <c r="N69" s="3325"/>
      <c r="O69" s="3325"/>
      <c r="P69" s="3329"/>
    </row>
    <row r="70" spans="1:16" x14ac:dyDescent="0.2">
      <c r="A70" s="3330"/>
      <c r="B70" s="3331"/>
      <c r="C70" s="3331"/>
      <c r="D70" s="3332"/>
      <c r="E70" s="3333"/>
      <c r="F70" s="3331"/>
      <c r="G70" s="3331"/>
      <c r="H70" s="3333"/>
      <c r="I70" s="3332"/>
      <c r="J70" s="3331"/>
      <c r="K70" s="3331"/>
      <c r="L70" s="3331"/>
      <c r="M70" s="3331"/>
      <c r="N70" s="3331"/>
      <c r="O70" s="3331"/>
      <c r="P70" s="3334"/>
    </row>
    <row r="71" spans="1:16" x14ac:dyDescent="0.2">
      <c r="A71" s="3335"/>
      <c r="B71" s="3336"/>
      <c r="C71" s="3336"/>
      <c r="D71" s="3337"/>
      <c r="E71" s="3338"/>
      <c r="F71" s="3336"/>
      <c r="G71" s="3336"/>
      <c r="H71" s="3338"/>
      <c r="I71" s="3337"/>
      <c r="J71" s="3336"/>
      <c r="K71" s="3336"/>
      <c r="L71" s="3336"/>
      <c r="M71" s="3336"/>
      <c r="N71" s="3336"/>
      <c r="O71" s="3336"/>
      <c r="P71" s="3339"/>
    </row>
    <row r="72" spans="1:16" x14ac:dyDescent="0.2">
      <c r="A72" s="3340"/>
      <c r="B72" s="3341"/>
      <c r="C72" s="3341"/>
      <c r="D72" s="3342"/>
      <c r="E72" s="3343"/>
      <c r="F72" s="3341"/>
      <c r="G72" s="3341"/>
      <c r="H72" s="3343"/>
      <c r="I72" s="3342"/>
      <c r="J72" s="3341"/>
      <c r="K72" s="3341"/>
      <c r="L72" s="3341"/>
      <c r="M72" s="3341" t="s">
        <v>29</v>
      </c>
      <c r="N72" s="3341"/>
      <c r="O72" s="3341"/>
      <c r="P72" s="3344"/>
    </row>
    <row r="73" spans="1:16" x14ac:dyDescent="0.2">
      <c r="A73" s="3345"/>
      <c r="B73" s="3346"/>
      <c r="C73" s="3346"/>
      <c r="D73" s="3347"/>
      <c r="E73" s="3348"/>
      <c r="F73" s="3346"/>
      <c r="G73" s="3346"/>
      <c r="H73" s="3348"/>
      <c r="I73" s="3347"/>
      <c r="J73" s="3346"/>
      <c r="K73" s="3346"/>
      <c r="L73" s="3346"/>
      <c r="M73" s="3346" t="s">
        <v>30</v>
      </c>
      <c r="N73" s="3346"/>
      <c r="O73" s="3346"/>
      <c r="P73" s="3349"/>
    </row>
    <row r="74" spans="1:16" ht="15.75" x14ac:dyDescent="0.25">
      <c r="E74" s="3350"/>
      <c r="H74" s="3350"/>
    </row>
    <row r="75" spans="1:16" ht="15.75" x14ac:dyDescent="0.25">
      <c r="C75" s="3351"/>
      <c r="E75" s="3352"/>
      <c r="H75" s="3352"/>
    </row>
    <row r="76" spans="1:16" ht="15.75" x14ac:dyDescent="0.25">
      <c r="E76" s="3353"/>
      <c r="H76" s="3353"/>
    </row>
    <row r="77" spans="1:16" ht="15.75" x14ac:dyDescent="0.25">
      <c r="E77" s="3354"/>
      <c r="H77" s="3354"/>
    </row>
    <row r="78" spans="1:16" ht="15.75" x14ac:dyDescent="0.25">
      <c r="E78" s="3355"/>
      <c r="H78" s="3355"/>
    </row>
    <row r="79" spans="1:16" ht="15.75" x14ac:dyDescent="0.25">
      <c r="E79" s="3356"/>
      <c r="H79" s="3356"/>
    </row>
    <row r="80" spans="1:16" ht="15.75" x14ac:dyDescent="0.25">
      <c r="E80" s="3357"/>
      <c r="H80" s="3357"/>
    </row>
    <row r="81" spans="5:13" ht="15.75" x14ac:dyDescent="0.25">
      <c r="E81" s="3358"/>
      <c r="H81" s="3358"/>
    </row>
    <row r="82" spans="5:13" ht="15.75" x14ac:dyDescent="0.25">
      <c r="E82" s="3359"/>
      <c r="H82" s="3359"/>
    </row>
    <row r="83" spans="5:13" ht="15.75" x14ac:dyDescent="0.25">
      <c r="E83" s="3360"/>
      <c r="H83" s="3360"/>
    </row>
    <row r="84" spans="5:13" ht="15.75" x14ac:dyDescent="0.25">
      <c r="E84" s="3361"/>
      <c r="H84" s="3361"/>
    </row>
    <row r="85" spans="5:13" ht="15.75" x14ac:dyDescent="0.25">
      <c r="E85" s="3362"/>
      <c r="H85" s="3362"/>
    </row>
    <row r="86" spans="5:13" ht="15.75" x14ac:dyDescent="0.25">
      <c r="E86" s="3363"/>
      <c r="H86" s="3363"/>
    </row>
    <row r="87" spans="5:13" ht="15.75" x14ac:dyDescent="0.25">
      <c r="E87" s="3364"/>
      <c r="H87" s="3364"/>
    </row>
    <row r="88" spans="5:13" ht="15.75" x14ac:dyDescent="0.25">
      <c r="E88" s="3365"/>
      <c r="H88" s="3365"/>
    </row>
    <row r="89" spans="5:13" ht="15.75" x14ac:dyDescent="0.25">
      <c r="E89" s="3366"/>
      <c r="H89" s="3366"/>
    </row>
    <row r="90" spans="5:13" ht="15.75" x14ac:dyDescent="0.25">
      <c r="E90" s="3367"/>
      <c r="H90" s="3367"/>
    </row>
    <row r="91" spans="5:13" ht="15.75" x14ac:dyDescent="0.25">
      <c r="E91" s="3368"/>
      <c r="H91" s="3368"/>
    </row>
    <row r="92" spans="5:13" ht="15.75" x14ac:dyDescent="0.25">
      <c r="E92" s="3369"/>
      <c r="H92" s="3369"/>
    </row>
    <row r="93" spans="5:13" ht="15.75" x14ac:dyDescent="0.25">
      <c r="E93" s="3370"/>
      <c r="H93" s="3370"/>
    </row>
    <row r="94" spans="5:13" ht="15.75" x14ac:dyDescent="0.25">
      <c r="E94" s="3371"/>
      <c r="H94" s="3371"/>
    </row>
    <row r="95" spans="5:13" ht="15.75" x14ac:dyDescent="0.25">
      <c r="E95" s="3372"/>
      <c r="H95" s="3372"/>
    </row>
    <row r="96" spans="5:13" ht="15.75" x14ac:dyDescent="0.25">
      <c r="E96" s="3373"/>
      <c r="H96" s="3373"/>
      <c r="M96" s="3374" t="s">
        <v>8</v>
      </c>
    </row>
    <row r="97" spans="5:14" ht="15.75" x14ac:dyDescent="0.25">
      <c r="E97" s="3375"/>
      <c r="H97" s="3375"/>
    </row>
    <row r="98" spans="5:14" ht="15.75" x14ac:dyDescent="0.25">
      <c r="E98" s="3376"/>
      <c r="H98" s="3376"/>
    </row>
    <row r="99" spans="5:14" ht="15.75" x14ac:dyDescent="0.25">
      <c r="E99" s="3377"/>
      <c r="H99" s="3377"/>
    </row>
    <row r="101" spans="5:14" x14ac:dyDescent="0.2">
      <c r="N101" s="3378"/>
    </row>
    <row r="126" spans="4:4" x14ac:dyDescent="0.2">
      <c r="D126" s="3379"/>
    </row>
  </sheetData>
  <mergeCells count="1">
    <mergeCell ref="Q27:R2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3380"/>
      <c r="B1" s="3381"/>
      <c r="C1" s="3381"/>
      <c r="D1" s="3382"/>
      <c r="E1" s="3381"/>
      <c r="F1" s="3381"/>
      <c r="G1" s="3381"/>
      <c r="H1" s="3381"/>
      <c r="I1" s="3382"/>
      <c r="J1" s="3381"/>
      <c r="K1" s="3381"/>
      <c r="L1" s="3381"/>
      <c r="M1" s="3381"/>
      <c r="N1" s="3381"/>
      <c r="O1" s="3381"/>
      <c r="P1" s="3383"/>
    </row>
    <row r="2" spans="1:16" ht="12.75" customHeight="1" x14ac:dyDescent="0.2">
      <c r="A2" s="3384" t="s">
        <v>0</v>
      </c>
      <c r="B2" s="3385"/>
      <c r="C2" s="3385"/>
      <c r="D2" s="3385"/>
      <c r="E2" s="3385"/>
      <c r="F2" s="3385"/>
      <c r="G2" s="3385"/>
      <c r="H2" s="3385"/>
      <c r="I2" s="3385"/>
      <c r="J2" s="3385"/>
      <c r="K2" s="3385"/>
      <c r="L2" s="3385"/>
      <c r="M2" s="3385"/>
      <c r="N2" s="3385"/>
      <c r="O2" s="3385"/>
      <c r="P2" s="3386"/>
    </row>
    <row r="3" spans="1:16" ht="12.75" customHeight="1" x14ac:dyDescent="0.2">
      <c r="A3" s="3387"/>
      <c r="B3" s="3388"/>
      <c r="C3" s="3388"/>
      <c r="D3" s="3388"/>
      <c r="E3" s="3388"/>
      <c r="F3" s="3388"/>
      <c r="G3" s="3388"/>
      <c r="H3" s="3388"/>
      <c r="I3" s="3388"/>
      <c r="J3" s="3388"/>
      <c r="K3" s="3388"/>
      <c r="L3" s="3388"/>
      <c r="M3" s="3388"/>
      <c r="N3" s="3388"/>
      <c r="O3" s="3388"/>
      <c r="P3" s="3389"/>
    </row>
    <row r="4" spans="1:16" ht="12.75" customHeight="1" x14ac:dyDescent="0.2">
      <c r="A4" s="3390" t="s">
        <v>52</v>
      </c>
      <c r="B4" s="3391"/>
      <c r="C4" s="3391"/>
      <c r="D4" s="3391"/>
      <c r="E4" s="3391"/>
      <c r="F4" s="3391"/>
      <c r="G4" s="3391"/>
      <c r="H4" s="3391"/>
      <c r="I4" s="3391"/>
      <c r="J4" s="3392"/>
      <c r="K4" s="3393"/>
      <c r="L4" s="3393"/>
      <c r="M4" s="3393"/>
      <c r="N4" s="3393"/>
      <c r="O4" s="3393"/>
      <c r="P4" s="3394"/>
    </row>
    <row r="5" spans="1:16" ht="12.75" customHeight="1" x14ac:dyDescent="0.2">
      <c r="A5" s="3395"/>
      <c r="B5" s="3396"/>
      <c r="C5" s="3396"/>
      <c r="D5" s="3397"/>
      <c r="E5" s="3396"/>
      <c r="F5" s="3396"/>
      <c r="G5" s="3396"/>
      <c r="H5" s="3396"/>
      <c r="I5" s="3397"/>
      <c r="J5" s="3396"/>
      <c r="K5" s="3396"/>
      <c r="L5" s="3396"/>
      <c r="M5" s="3396"/>
      <c r="N5" s="3396"/>
      <c r="O5" s="3396"/>
      <c r="P5" s="3398"/>
    </row>
    <row r="6" spans="1:16" ht="12.75" customHeight="1" x14ac:dyDescent="0.2">
      <c r="A6" s="3399" t="s">
        <v>2</v>
      </c>
      <c r="B6" s="3400"/>
      <c r="C6" s="3400"/>
      <c r="D6" s="3401"/>
      <c r="E6" s="3400"/>
      <c r="F6" s="3400"/>
      <c r="G6" s="3400"/>
      <c r="H6" s="3400"/>
      <c r="I6" s="3401"/>
      <c r="J6" s="3400"/>
      <c r="K6" s="3400"/>
      <c r="L6" s="3400"/>
      <c r="M6" s="3400"/>
      <c r="N6" s="3400"/>
      <c r="O6" s="3400"/>
      <c r="P6" s="3402"/>
    </row>
    <row r="7" spans="1:16" ht="12.75" customHeight="1" x14ac:dyDescent="0.2">
      <c r="A7" s="3403" t="s">
        <v>3</v>
      </c>
      <c r="B7" s="3404"/>
      <c r="C7" s="3404"/>
      <c r="D7" s="3405"/>
      <c r="E7" s="3404"/>
      <c r="F7" s="3404"/>
      <c r="G7" s="3404"/>
      <c r="H7" s="3404"/>
      <c r="I7" s="3405"/>
      <c r="J7" s="3404"/>
      <c r="K7" s="3404"/>
      <c r="L7" s="3404"/>
      <c r="M7" s="3404"/>
      <c r="N7" s="3404"/>
      <c r="O7" s="3404"/>
      <c r="P7" s="3406"/>
    </row>
    <row r="8" spans="1:16" ht="12.75" customHeight="1" x14ac:dyDescent="0.2">
      <c r="A8" s="3407" t="s">
        <v>4</v>
      </c>
      <c r="B8" s="3408"/>
      <c r="C8" s="3408"/>
      <c r="D8" s="3409"/>
      <c r="E8" s="3408"/>
      <c r="F8" s="3408"/>
      <c r="G8" s="3408"/>
      <c r="H8" s="3408"/>
      <c r="I8" s="3409"/>
      <c r="J8" s="3408"/>
      <c r="K8" s="3408"/>
      <c r="L8" s="3408"/>
      <c r="M8" s="3408"/>
      <c r="N8" s="3408"/>
      <c r="O8" s="3408"/>
      <c r="P8" s="3410"/>
    </row>
    <row r="9" spans="1:16" ht="12.75" customHeight="1" x14ac:dyDescent="0.2">
      <c r="A9" s="3411" t="s">
        <v>5</v>
      </c>
      <c r="B9" s="3412"/>
      <c r="C9" s="3412"/>
      <c r="D9" s="3413"/>
      <c r="E9" s="3412"/>
      <c r="F9" s="3412"/>
      <c r="G9" s="3412"/>
      <c r="H9" s="3412"/>
      <c r="I9" s="3413"/>
      <c r="J9" s="3412"/>
      <c r="K9" s="3412"/>
      <c r="L9" s="3412"/>
      <c r="M9" s="3412"/>
      <c r="N9" s="3412"/>
      <c r="O9" s="3412"/>
      <c r="P9" s="3414"/>
    </row>
    <row r="10" spans="1:16" ht="12.75" customHeight="1" x14ac:dyDescent="0.2">
      <c r="A10" s="3415" t="s">
        <v>6</v>
      </c>
      <c r="B10" s="3416"/>
      <c r="C10" s="3416"/>
      <c r="D10" s="3417"/>
      <c r="E10" s="3416"/>
      <c r="F10" s="3416"/>
      <c r="G10" s="3416"/>
      <c r="H10" s="3416"/>
      <c r="I10" s="3417"/>
      <c r="J10" s="3416"/>
      <c r="K10" s="3416"/>
      <c r="L10" s="3416"/>
      <c r="M10" s="3416"/>
      <c r="N10" s="3416"/>
      <c r="O10" s="3416"/>
      <c r="P10" s="3418"/>
    </row>
    <row r="11" spans="1:16" ht="12.75" customHeight="1" x14ac:dyDescent="0.2">
      <c r="A11" s="3419"/>
      <c r="B11" s="3420"/>
      <c r="C11" s="3420"/>
      <c r="D11" s="3421"/>
      <c r="E11" s="3420"/>
      <c r="F11" s="3420"/>
      <c r="G11" s="3422"/>
      <c r="H11" s="3420"/>
      <c r="I11" s="3421"/>
      <c r="J11" s="3420"/>
      <c r="K11" s="3420"/>
      <c r="L11" s="3420"/>
      <c r="M11" s="3420"/>
      <c r="N11" s="3420"/>
      <c r="O11" s="3420"/>
      <c r="P11" s="3423"/>
    </row>
    <row r="12" spans="1:16" ht="12.75" customHeight="1" x14ac:dyDescent="0.2">
      <c r="A12" s="3424" t="s">
        <v>53</v>
      </c>
      <c r="B12" s="3425"/>
      <c r="C12" s="3425"/>
      <c r="D12" s="3426"/>
      <c r="E12" s="3425" t="s">
        <v>8</v>
      </c>
      <c r="F12" s="3425"/>
      <c r="G12" s="3425"/>
      <c r="H12" s="3425"/>
      <c r="I12" s="3426"/>
      <c r="J12" s="3425"/>
      <c r="K12" s="3425"/>
      <c r="L12" s="3425"/>
      <c r="M12" s="3425"/>
      <c r="N12" s="3427" t="s">
        <v>54</v>
      </c>
      <c r="O12" s="3425"/>
      <c r="P12" s="3428"/>
    </row>
    <row r="13" spans="1:16" ht="12.75" customHeight="1" x14ac:dyDescent="0.2">
      <c r="A13" s="3429"/>
      <c r="B13" s="3430"/>
      <c r="C13" s="3430"/>
      <c r="D13" s="3431"/>
      <c r="E13" s="3430"/>
      <c r="F13" s="3430"/>
      <c r="G13" s="3430"/>
      <c r="H13" s="3430"/>
      <c r="I13" s="3431"/>
      <c r="J13" s="3430"/>
      <c r="K13" s="3430"/>
      <c r="L13" s="3430"/>
      <c r="M13" s="3430"/>
      <c r="N13" s="3430"/>
      <c r="O13" s="3430"/>
      <c r="P13" s="3432"/>
    </row>
    <row r="14" spans="1:16" ht="12.75" customHeight="1" x14ac:dyDescent="0.2">
      <c r="A14" s="3433" t="s">
        <v>10</v>
      </c>
      <c r="B14" s="3434"/>
      <c r="C14" s="3434"/>
      <c r="D14" s="3435"/>
      <c r="E14" s="3434"/>
      <c r="F14" s="3434"/>
      <c r="G14" s="3434"/>
      <c r="H14" s="3434"/>
      <c r="I14" s="3435"/>
      <c r="J14" s="3434"/>
      <c r="K14" s="3434"/>
      <c r="L14" s="3434"/>
      <c r="M14" s="3434"/>
      <c r="N14" s="3436"/>
      <c r="O14" s="3437"/>
      <c r="P14" s="3438"/>
    </row>
    <row r="15" spans="1:16" ht="12.75" customHeight="1" x14ac:dyDescent="0.2">
      <c r="A15" s="3439"/>
      <c r="B15" s="3440"/>
      <c r="C15" s="3440"/>
      <c r="D15" s="3441"/>
      <c r="E15" s="3440"/>
      <c r="F15" s="3440"/>
      <c r="G15" s="3440"/>
      <c r="H15" s="3440"/>
      <c r="I15" s="3441"/>
      <c r="J15" s="3440"/>
      <c r="K15" s="3440"/>
      <c r="L15" s="3440"/>
      <c r="M15" s="3440"/>
      <c r="N15" s="3442" t="s">
        <v>11</v>
      </c>
      <c r="O15" s="3443" t="s">
        <v>12</v>
      </c>
      <c r="P15" s="3444"/>
    </row>
    <row r="16" spans="1:16" ht="12.75" customHeight="1" x14ac:dyDescent="0.2">
      <c r="A16" s="3445" t="s">
        <v>13</v>
      </c>
      <c r="B16" s="3446"/>
      <c r="C16" s="3446"/>
      <c r="D16" s="3447"/>
      <c r="E16" s="3446"/>
      <c r="F16" s="3446"/>
      <c r="G16" s="3446"/>
      <c r="H16" s="3446"/>
      <c r="I16" s="3447"/>
      <c r="J16" s="3446"/>
      <c r="K16" s="3446"/>
      <c r="L16" s="3446"/>
      <c r="M16" s="3446"/>
      <c r="N16" s="3448"/>
      <c r="O16" s="3449"/>
      <c r="P16" s="3449"/>
    </row>
    <row r="17" spans="1:47" ht="12.75" customHeight="1" x14ac:dyDescent="0.2">
      <c r="A17" s="3450" t="s">
        <v>14</v>
      </c>
      <c r="B17" s="3451"/>
      <c r="C17" s="3451"/>
      <c r="D17" s="3452"/>
      <c r="E17" s="3451"/>
      <c r="F17" s="3451"/>
      <c r="G17" s="3451"/>
      <c r="H17" s="3451"/>
      <c r="I17" s="3452"/>
      <c r="J17" s="3451"/>
      <c r="K17" s="3451"/>
      <c r="L17" s="3451"/>
      <c r="M17" s="3451"/>
      <c r="N17" s="3453" t="s">
        <v>15</v>
      </c>
      <c r="O17" s="3454" t="s">
        <v>16</v>
      </c>
      <c r="P17" s="3455"/>
    </row>
    <row r="18" spans="1:47" ht="12.75" customHeight="1" x14ac:dyDescent="0.2">
      <c r="A18" s="3456"/>
      <c r="B18" s="3457"/>
      <c r="C18" s="3457"/>
      <c r="D18" s="3458"/>
      <c r="E18" s="3457"/>
      <c r="F18" s="3457"/>
      <c r="G18" s="3457"/>
      <c r="H18" s="3457"/>
      <c r="I18" s="3458"/>
      <c r="J18" s="3457"/>
      <c r="K18" s="3457"/>
      <c r="L18" s="3457"/>
      <c r="M18" s="3457"/>
      <c r="N18" s="3459"/>
      <c r="O18" s="3460"/>
      <c r="P18" s="3461" t="s">
        <v>8</v>
      </c>
    </row>
    <row r="19" spans="1:47" ht="12.75" customHeight="1" x14ac:dyDescent="0.2">
      <c r="A19" s="3462"/>
      <c r="B19" s="3463"/>
      <c r="C19" s="3463"/>
      <c r="D19" s="3464"/>
      <c r="E19" s="3463"/>
      <c r="F19" s="3463"/>
      <c r="G19" s="3463"/>
      <c r="H19" s="3463"/>
      <c r="I19" s="3464"/>
      <c r="J19" s="3463"/>
      <c r="K19" s="3465"/>
      <c r="L19" s="3463" t="s">
        <v>17</v>
      </c>
      <c r="M19" s="3463"/>
      <c r="N19" s="3466"/>
      <c r="O19" s="3467"/>
      <c r="P19" s="3468"/>
      <c r="AU19" s="3469"/>
    </row>
    <row r="20" spans="1:47" ht="12.75" customHeight="1" x14ac:dyDescent="0.2">
      <c r="A20" s="3470"/>
      <c r="B20" s="3471"/>
      <c r="C20" s="3471"/>
      <c r="D20" s="3472"/>
      <c r="E20" s="3471"/>
      <c r="F20" s="3471"/>
      <c r="G20" s="3471"/>
      <c r="H20" s="3471"/>
      <c r="I20" s="3472"/>
      <c r="J20" s="3471"/>
      <c r="K20" s="3471"/>
      <c r="L20" s="3471"/>
      <c r="M20" s="3471"/>
      <c r="N20" s="3473"/>
      <c r="O20" s="3474"/>
      <c r="P20" s="3475"/>
    </row>
    <row r="21" spans="1:47" ht="12.75" customHeight="1" x14ac:dyDescent="0.2">
      <c r="A21" s="3476"/>
      <c r="B21" s="3477"/>
      <c r="C21" s="3478"/>
      <c r="D21" s="3478"/>
      <c r="E21" s="3477"/>
      <c r="F21" s="3477"/>
      <c r="G21" s="3477"/>
      <c r="H21" s="3477" t="s">
        <v>8</v>
      </c>
      <c r="I21" s="3479"/>
      <c r="J21" s="3477"/>
      <c r="K21" s="3477"/>
      <c r="L21" s="3477"/>
      <c r="M21" s="3477"/>
      <c r="N21" s="3480"/>
      <c r="O21" s="3481"/>
      <c r="P21" s="3482"/>
    </row>
    <row r="22" spans="1:47" ht="12.75" customHeight="1" x14ac:dyDescent="0.2">
      <c r="A22" s="3483"/>
      <c r="B22" s="3484"/>
      <c r="C22" s="3484"/>
      <c r="D22" s="3485"/>
      <c r="E22" s="3484"/>
      <c r="F22" s="3484"/>
      <c r="G22" s="3484"/>
      <c r="H22" s="3484"/>
      <c r="I22" s="3485"/>
      <c r="J22" s="3484"/>
      <c r="K22" s="3484"/>
      <c r="L22" s="3484"/>
      <c r="M22" s="3484"/>
      <c r="N22" s="3484"/>
      <c r="O22" s="3484"/>
      <c r="P22" s="3486"/>
    </row>
    <row r="23" spans="1:47" ht="12.75" customHeight="1" x14ac:dyDescent="0.2">
      <c r="A23" s="3487" t="s">
        <v>18</v>
      </c>
      <c r="B23" s="3488"/>
      <c r="C23" s="3488"/>
      <c r="D23" s="3489"/>
      <c r="E23" s="3490" t="s">
        <v>19</v>
      </c>
      <c r="F23" s="3490"/>
      <c r="G23" s="3490"/>
      <c r="H23" s="3490"/>
      <c r="I23" s="3490"/>
      <c r="J23" s="3490"/>
      <c r="K23" s="3490"/>
      <c r="L23" s="3490"/>
      <c r="M23" s="3488"/>
      <c r="N23" s="3488"/>
      <c r="O23" s="3488"/>
      <c r="P23" s="3491"/>
    </row>
    <row r="24" spans="1:47" ht="15.75" x14ac:dyDescent="0.25">
      <c r="A24" s="3492"/>
      <c r="B24" s="3493"/>
      <c r="C24" s="3493"/>
      <c r="D24" s="3494"/>
      <c r="E24" s="3495" t="s">
        <v>20</v>
      </c>
      <c r="F24" s="3495"/>
      <c r="G24" s="3495"/>
      <c r="H24" s="3495"/>
      <c r="I24" s="3495"/>
      <c r="J24" s="3495"/>
      <c r="K24" s="3495"/>
      <c r="L24" s="3495"/>
      <c r="M24" s="3493"/>
      <c r="N24" s="3493"/>
      <c r="O24" s="3493"/>
      <c r="P24" s="3496"/>
    </row>
    <row r="25" spans="1:47" ht="12.75" customHeight="1" x14ac:dyDescent="0.2">
      <c r="A25" s="3497"/>
      <c r="B25" s="3498" t="s">
        <v>21</v>
      </c>
      <c r="C25" s="3499"/>
      <c r="D25" s="3499"/>
      <c r="E25" s="3499"/>
      <c r="F25" s="3499"/>
      <c r="G25" s="3499"/>
      <c r="H25" s="3499"/>
      <c r="I25" s="3499"/>
      <c r="J25" s="3499"/>
      <c r="K25" s="3499"/>
      <c r="L25" s="3499"/>
      <c r="M25" s="3499"/>
      <c r="N25" s="3499"/>
      <c r="O25" s="3500"/>
      <c r="P25" s="3501"/>
    </row>
    <row r="26" spans="1:47" ht="12.75" customHeight="1" x14ac:dyDescent="0.2">
      <c r="A26" s="3502" t="s">
        <v>22</v>
      </c>
      <c r="B26" s="3503" t="s">
        <v>23</v>
      </c>
      <c r="C26" s="3503"/>
      <c r="D26" s="3502" t="s">
        <v>24</v>
      </c>
      <c r="E26" s="3502" t="s">
        <v>25</v>
      </c>
      <c r="F26" s="3502" t="s">
        <v>22</v>
      </c>
      <c r="G26" s="3503" t="s">
        <v>23</v>
      </c>
      <c r="H26" s="3503"/>
      <c r="I26" s="3502" t="s">
        <v>24</v>
      </c>
      <c r="J26" s="3502" t="s">
        <v>25</v>
      </c>
      <c r="K26" s="3502" t="s">
        <v>22</v>
      </c>
      <c r="L26" s="3503" t="s">
        <v>23</v>
      </c>
      <c r="M26" s="3503"/>
      <c r="N26" s="3504" t="s">
        <v>24</v>
      </c>
      <c r="O26" s="3502" t="s">
        <v>25</v>
      </c>
      <c r="P26" s="3505"/>
    </row>
    <row r="27" spans="1:47" ht="12.75" customHeight="1" x14ac:dyDescent="0.2">
      <c r="A27" s="3506"/>
      <c r="B27" s="3507" t="s">
        <v>26</v>
      </c>
      <c r="C27" s="3507" t="s">
        <v>2</v>
      </c>
      <c r="D27" s="3506"/>
      <c r="E27" s="3506"/>
      <c r="F27" s="3506"/>
      <c r="G27" s="3507" t="s">
        <v>26</v>
      </c>
      <c r="H27" s="3507" t="s">
        <v>2</v>
      </c>
      <c r="I27" s="3506"/>
      <c r="J27" s="3506"/>
      <c r="K27" s="3506"/>
      <c r="L27" s="3507" t="s">
        <v>26</v>
      </c>
      <c r="M27" s="3507" t="s">
        <v>2</v>
      </c>
      <c r="N27" s="3508"/>
      <c r="O27" s="3506"/>
      <c r="P27" s="3509"/>
      <c r="Q27" s="37" t="s">
        <v>166</v>
      </c>
      <c r="R27" s="38"/>
      <c r="S27" t="s">
        <v>167</v>
      </c>
    </row>
    <row r="28" spans="1:47" ht="12.75" customHeight="1" x14ac:dyDescent="0.2">
      <c r="A28" s="3510">
        <v>1</v>
      </c>
      <c r="B28" s="3511">
        <v>0</v>
      </c>
      <c r="C28" s="3512">
        <v>0.15</v>
      </c>
      <c r="D28" s="3513">
        <v>16000</v>
      </c>
      <c r="E28" s="3514">
        <f t="shared" ref="E28:E59" si="0">D28*(100-2.62)/100</f>
        <v>15580.8</v>
      </c>
      <c r="F28" s="3515">
        <v>33</v>
      </c>
      <c r="G28" s="3516">
        <v>8</v>
      </c>
      <c r="H28" s="3516">
        <v>8.15</v>
      </c>
      <c r="I28" s="3513">
        <v>16000</v>
      </c>
      <c r="J28" s="3514">
        <f t="shared" ref="J28:J59" si="1">I28*(100-2.62)/100</f>
        <v>15580.8</v>
      </c>
      <c r="K28" s="3515">
        <v>65</v>
      </c>
      <c r="L28" s="3516">
        <v>16</v>
      </c>
      <c r="M28" s="3516">
        <v>16.149999999999999</v>
      </c>
      <c r="N28" s="3513">
        <v>16000</v>
      </c>
      <c r="O28" s="3514">
        <f t="shared" ref="O28:O59" si="2">N28*(100-2.62)/100</f>
        <v>15580.8</v>
      </c>
      <c r="P28" s="3517"/>
      <c r="Q28" s="9764">
        <v>0</v>
      </c>
      <c r="R28" s="10692">
        <v>0.15</v>
      </c>
      <c r="S28" s="12">
        <f>AVERAGE(D28:D31)</f>
        <v>16000</v>
      </c>
    </row>
    <row r="29" spans="1:47" ht="12.75" customHeight="1" x14ac:dyDescent="0.2">
      <c r="A29" s="3518">
        <v>2</v>
      </c>
      <c r="B29" s="3518">
        <v>0.15</v>
      </c>
      <c r="C29" s="3519">
        <v>0.3</v>
      </c>
      <c r="D29" s="3520">
        <v>16000</v>
      </c>
      <c r="E29" s="3521">
        <f t="shared" si="0"/>
        <v>15580.8</v>
      </c>
      <c r="F29" s="3522">
        <v>34</v>
      </c>
      <c r="G29" s="3523">
        <v>8.15</v>
      </c>
      <c r="H29" s="3523">
        <v>8.3000000000000007</v>
      </c>
      <c r="I29" s="3520">
        <v>16000</v>
      </c>
      <c r="J29" s="3521">
        <f t="shared" si="1"/>
        <v>15580.8</v>
      </c>
      <c r="K29" s="3522">
        <v>66</v>
      </c>
      <c r="L29" s="3523">
        <v>16.149999999999999</v>
      </c>
      <c r="M29" s="3523">
        <v>16.3</v>
      </c>
      <c r="N29" s="3520">
        <v>16000</v>
      </c>
      <c r="O29" s="3521">
        <f t="shared" si="2"/>
        <v>15580.8</v>
      </c>
      <c r="P29" s="3524"/>
      <c r="Q29" s="10696">
        <v>1</v>
      </c>
      <c r="R29" s="10692">
        <v>1.1499999999999999</v>
      </c>
      <c r="S29" s="12">
        <f>AVERAGE(D32:D35)</f>
        <v>16000</v>
      </c>
    </row>
    <row r="30" spans="1:47" ht="12.75" customHeight="1" x14ac:dyDescent="0.2">
      <c r="A30" s="3525">
        <v>3</v>
      </c>
      <c r="B30" s="3526">
        <v>0.3</v>
      </c>
      <c r="C30" s="3527">
        <v>0.45</v>
      </c>
      <c r="D30" s="3528">
        <v>16000</v>
      </c>
      <c r="E30" s="3529">
        <f t="shared" si="0"/>
        <v>15580.8</v>
      </c>
      <c r="F30" s="3530">
        <v>35</v>
      </c>
      <c r="G30" s="3531">
        <v>8.3000000000000007</v>
      </c>
      <c r="H30" s="3531">
        <v>8.4499999999999993</v>
      </c>
      <c r="I30" s="3528">
        <v>16000</v>
      </c>
      <c r="J30" s="3529">
        <f t="shared" si="1"/>
        <v>15580.8</v>
      </c>
      <c r="K30" s="3530">
        <v>67</v>
      </c>
      <c r="L30" s="3531">
        <v>16.3</v>
      </c>
      <c r="M30" s="3531">
        <v>16.45</v>
      </c>
      <c r="N30" s="3528">
        <v>16000</v>
      </c>
      <c r="O30" s="3529">
        <f t="shared" si="2"/>
        <v>15580.8</v>
      </c>
      <c r="P30" s="3532"/>
      <c r="Q30" s="10630">
        <v>2</v>
      </c>
      <c r="R30" s="10692">
        <v>2.15</v>
      </c>
      <c r="S30" s="12">
        <f>AVERAGE(D36:D39)</f>
        <v>16000</v>
      </c>
      <c r="V30" s="3533"/>
    </row>
    <row r="31" spans="1:47" ht="12.75" customHeight="1" x14ac:dyDescent="0.2">
      <c r="A31" s="3534">
        <v>4</v>
      </c>
      <c r="B31" s="3534">
        <v>0.45</v>
      </c>
      <c r="C31" s="3535">
        <v>1</v>
      </c>
      <c r="D31" s="3536">
        <v>16000</v>
      </c>
      <c r="E31" s="3537">
        <f t="shared" si="0"/>
        <v>15580.8</v>
      </c>
      <c r="F31" s="3538">
        <v>36</v>
      </c>
      <c r="G31" s="3535">
        <v>8.4499999999999993</v>
      </c>
      <c r="H31" s="3535">
        <v>9</v>
      </c>
      <c r="I31" s="3536">
        <v>16000</v>
      </c>
      <c r="J31" s="3537">
        <f t="shared" si="1"/>
        <v>15580.8</v>
      </c>
      <c r="K31" s="3538">
        <v>68</v>
      </c>
      <c r="L31" s="3535">
        <v>16.45</v>
      </c>
      <c r="M31" s="3535">
        <v>17</v>
      </c>
      <c r="N31" s="3536">
        <v>16000</v>
      </c>
      <c r="O31" s="3537">
        <f t="shared" si="2"/>
        <v>15580.8</v>
      </c>
      <c r="P31" s="3539"/>
      <c r="Q31" s="10630">
        <v>3</v>
      </c>
      <c r="R31" s="10631">
        <v>3.15</v>
      </c>
      <c r="S31" s="12">
        <f>AVERAGE(D40:D43)</f>
        <v>16000</v>
      </c>
    </row>
    <row r="32" spans="1:47" ht="12.75" customHeight="1" x14ac:dyDescent="0.2">
      <c r="A32" s="3540">
        <v>5</v>
      </c>
      <c r="B32" s="3541">
        <v>1</v>
      </c>
      <c r="C32" s="3542">
        <v>1.1499999999999999</v>
      </c>
      <c r="D32" s="3543">
        <v>16000</v>
      </c>
      <c r="E32" s="3544">
        <f t="shared" si="0"/>
        <v>15580.8</v>
      </c>
      <c r="F32" s="3545">
        <v>37</v>
      </c>
      <c r="G32" s="3541">
        <v>9</v>
      </c>
      <c r="H32" s="3541">
        <v>9.15</v>
      </c>
      <c r="I32" s="3543">
        <v>16000</v>
      </c>
      <c r="J32" s="3544">
        <f t="shared" si="1"/>
        <v>15580.8</v>
      </c>
      <c r="K32" s="3545">
        <v>69</v>
      </c>
      <c r="L32" s="3541">
        <v>17</v>
      </c>
      <c r="M32" s="3541">
        <v>17.149999999999999</v>
      </c>
      <c r="N32" s="3543">
        <v>16000</v>
      </c>
      <c r="O32" s="3544">
        <f t="shared" si="2"/>
        <v>15580.8</v>
      </c>
      <c r="P32" s="3546"/>
      <c r="Q32" s="10630">
        <v>4</v>
      </c>
      <c r="R32" s="10631">
        <v>4.1500000000000004</v>
      </c>
      <c r="S32" s="12">
        <f>AVERAGE(D44:D47)</f>
        <v>16000</v>
      </c>
      <c r="AQ32" s="3543"/>
    </row>
    <row r="33" spans="1:19" ht="12.75" customHeight="1" x14ac:dyDescent="0.2">
      <c r="A33" s="3547">
        <v>6</v>
      </c>
      <c r="B33" s="3548">
        <v>1.1499999999999999</v>
      </c>
      <c r="C33" s="3549">
        <v>1.3</v>
      </c>
      <c r="D33" s="3550">
        <v>16000</v>
      </c>
      <c r="E33" s="3551">
        <f t="shared" si="0"/>
        <v>15580.8</v>
      </c>
      <c r="F33" s="3552">
        <v>38</v>
      </c>
      <c r="G33" s="3549">
        <v>9.15</v>
      </c>
      <c r="H33" s="3549">
        <v>9.3000000000000007</v>
      </c>
      <c r="I33" s="3550">
        <v>16000</v>
      </c>
      <c r="J33" s="3551">
        <f t="shared" si="1"/>
        <v>15580.8</v>
      </c>
      <c r="K33" s="3552">
        <v>70</v>
      </c>
      <c r="L33" s="3549">
        <v>17.149999999999999</v>
      </c>
      <c r="M33" s="3549">
        <v>17.3</v>
      </c>
      <c r="N33" s="3550">
        <v>16000</v>
      </c>
      <c r="O33" s="3551">
        <f t="shared" si="2"/>
        <v>15580.8</v>
      </c>
      <c r="P33" s="3553"/>
      <c r="Q33" s="10696">
        <v>5</v>
      </c>
      <c r="R33" s="10631">
        <v>5.15</v>
      </c>
      <c r="S33" s="12">
        <f>AVERAGE(D48:D51)</f>
        <v>16000</v>
      </c>
    </row>
    <row r="34" spans="1:19" x14ac:dyDescent="0.2">
      <c r="A34" s="3554">
        <v>7</v>
      </c>
      <c r="B34" s="3555">
        <v>1.3</v>
      </c>
      <c r="C34" s="3556">
        <v>1.45</v>
      </c>
      <c r="D34" s="3557">
        <v>16000</v>
      </c>
      <c r="E34" s="3558">
        <f t="shared" si="0"/>
        <v>15580.8</v>
      </c>
      <c r="F34" s="3559">
        <v>39</v>
      </c>
      <c r="G34" s="3560">
        <v>9.3000000000000007</v>
      </c>
      <c r="H34" s="3560">
        <v>9.4499999999999993</v>
      </c>
      <c r="I34" s="3557">
        <v>16000</v>
      </c>
      <c r="J34" s="3558">
        <f t="shared" si="1"/>
        <v>15580.8</v>
      </c>
      <c r="K34" s="3559">
        <v>71</v>
      </c>
      <c r="L34" s="3560">
        <v>17.3</v>
      </c>
      <c r="M34" s="3560">
        <v>17.45</v>
      </c>
      <c r="N34" s="3557">
        <v>16000</v>
      </c>
      <c r="O34" s="3558">
        <f t="shared" si="2"/>
        <v>15580.8</v>
      </c>
      <c r="P34" s="3561"/>
      <c r="Q34" s="10696">
        <v>6</v>
      </c>
      <c r="R34" s="10631">
        <v>6.15</v>
      </c>
      <c r="S34" s="12">
        <f>AVERAGE(D52:D55)</f>
        <v>16000</v>
      </c>
    </row>
    <row r="35" spans="1:19" x14ac:dyDescent="0.2">
      <c r="A35" s="3562">
        <v>8</v>
      </c>
      <c r="B35" s="3562">
        <v>1.45</v>
      </c>
      <c r="C35" s="3563">
        <v>2</v>
      </c>
      <c r="D35" s="3564">
        <v>16000</v>
      </c>
      <c r="E35" s="3565">
        <f t="shared" si="0"/>
        <v>15580.8</v>
      </c>
      <c r="F35" s="3566">
        <v>40</v>
      </c>
      <c r="G35" s="3563">
        <v>9.4499999999999993</v>
      </c>
      <c r="H35" s="3563">
        <v>10</v>
      </c>
      <c r="I35" s="3564">
        <v>16000</v>
      </c>
      <c r="J35" s="3565">
        <f t="shared" si="1"/>
        <v>15580.8</v>
      </c>
      <c r="K35" s="3566">
        <v>72</v>
      </c>
      <c r="L35" s="3567">
        <v>17.45</v>
      </c>
      <c r="M35" s="3563">
        <v>18</v>
      </c>
      <c r="N35" s="3564">
        <v>16000</v>
      </c>
      <c r="O35" s="3565">
        <f t="shared" si="2"/>
        <v>15580.8</v>
      </c>
      <c r="P35" s="3568"/>
      <c r="Q35" s="10696">
        <v>7</v>
      </c>
      <c r="R35" s="10631">
        <v>7.15</v>
      </c>
      <c r="S35" s="12">
        <f>AVERAGE(D56:D59)</f>
        <v>16000</v>
      </c>
    </row>
    <row r="36" spans="1:19" x14ac:dyDescent="0.2">
      <c r="A36" s="3569">
        <v>9</v>
      </c>
      <c r="B36" s="3570">
        <v>2</v>
      </c>
      <c r="C36" s="3571">
        <v>2.15</v>
      </c>
      <c r="D36" s="3572">
        <v>16000</v>
      </c>
      <c r="E36" s="3573">
        <f t="shared" si="0"/>
        <v>15580.8</v>
      </c>
      <c r="F36" s="3574">
        <v>41</v>
      </c>
      <c r="G36" s="3575">
        <v>10</v>
      </c>
      <c r="H36" s="3576">
        <v>10.15</v>
      </c>
      <c r="I36" s="3572">
        <v>16000</v>
      </c>
      <c r="J36" s="3573">
        <f t="shared" si="1"/>
        <v>15580.8</v>
      </c>
      <c r="K36" s="3574">
        <v>73</v>
      </c>
      <c r="L36" s="3576">
        <v>18</v>
      </c>
      <c r="M36" s="3575">
        <v>18.149999999999999</v>
      </c>
      <c r="N36" s="3572">
        <v>16000</v>
      </c>
      <c r="O36" s="3573">
        <f t="shared" si="2"/>
        <v>15580.8</v>
      </c>
      <c r="P36" s="3577"/>
      <c r="Q36" s="10696">
        <v>8</v>
      </c>
      <c r="R36" s="10696">
        <v>8.15</v>
      </c>
      <c r="S36" s="12">
        <f>AVERAGE(I28:I31)</f>
        <v>16000</v>
      </c>
    </row>
    <row r="37" spans="1:19" x14ac:dyDescent="0.2">
      <c r="A37" s="3578">
        <v>10</v>
      </c>
      <c r="B37" s="3578">
        <v>2.15</v>
      </c>
      <c r="C37" s="3579">
        <v>2.2999999999999998</v>
      </c>
      <c r="D37" s="3580">
        <v>16000</v>
      </c>
      <c r="E37" s="3581">
        <f t="shared" si="0"/>
        <v>15580.8</v>
      </c>
      <c r="F37" s="3582">
        <v>42</v>
      </c>
      <c r="G37" s="3579">
        <v>10.15</v>
      </c>
      <c r="H37" s="3583">
        <v>10.3</v>
      </c>
      <c r="I37" s="3580">
        <v>16000</v>
      </c>
      <c r="J37" s="3581">
        <f t="shared" si="1"/>
        <v>15580.8</v>
      </c>
      <c r="K37" s="3582">
        <v>74</v>
      </c>
      <c r="L37" s="3583">
        <v>18.149999999999999</v>
      </c>
      <c r="M37" s="3579">
        <v>18.3</v>
      </c>
      <c r="N37" s="3580">
        <v>16000</v>
      </c>
      <c r="O37" s="3581">
        <f t="shared" si="2"/>
        <v>15580.8</v>
      </c>
      <c r="P37" s="3584"/>
      <c r="Q37" s="10696">
        <v>9</v>
      </c>
      <c r="R37" s="10696">
        <v>9.15</v>
      </c>
      <c r="S37" s="12">
        <f>AVERAGE(I32:I35)</f>
        <v>16000</v>
      </c>
    </row>
    <row r="38" spans="1:19" x14ac:dyDescent="0.2">
      <c r="A38" s="3585">
        <v>11</v>
      </c>
      <c r="B38" s="3586">
        <v>2.2999999999999998</v>
      </c>
      <c r="C38" s="3587">
        <v>2.4500000000000002</v>
      </c>
      <c r="D38" s="3588">
        <v>16000</v>
      </c>
      <c r="E38" s="3589">
        <f t="shared" si="0"/>
        <v>15580.8</v>
      </c>
      <c r="F38" s="3590">
        <v>43</v>
      </c>
      <c r="G38" s="3591">
        <v>10.3</v>
      </c>
      <c r="H38" s="3592">
        <v>10.45</v>
      </c>
      <c r="I38" s="3588">
        <v>16000</v>
      </c>
      <c r="J38" s="3589">
        <f t="shared" si="1"/>
        <v>15580.8</v>
      </c>
      <c r="K38" s="3590">
        <v>75</v>
      </c>
      <c r="L38" s="3592">
        <v>18.3</v>
      </c>
      <c r="M38" s="3591">
        <v>18.45</v>
      </c>
      <c r="N38" s="3588">
        <v>16000</v>
      </c>
      <c r="O38" s="3589">
        <f t="shared" si="2"/>
        <v>15580.8</v>
      </c>
      <c r="P38" s="3593"/>
      <c r="Q38" s="10696">
        <v>10</v>
      </c>
      <c r="R38" s="10693">
        <v>10.15</v>
      </c>
      <c r="S38" s="12">
        <f>AVERAGE(I36:I39)</f>
        <v>16000</v>
      </c>
    </row>
    <row r="39" spans="1:19" x14ac:dyDescent="0.2">
      <c r="A39" s="3594">
        <v>12</v>
      </c>
      <c r="B39" s="3594">
        <v>2.4500000000000002</v>
      </c>
      <c r="C39" s="3595">
        <v>3</v>
      </c>
      <c r="D39" s="3596">
        <v>16000</v>
      </c>
      <c r="E39" s="3597">
        <f t="shared" si="0"/>
        <v>15580.8</v>
      </c>
      <c r="F39" s="3598">
        <v>44</v>
      </c>
      <c r="G39" s="3595">
        <v>10.45</v>
      </c>
      <c r="H39" s="3599">
        <v>11</v>
      </c>
      <c r="I39" s="3596">
        <v>16000</v>
      </c>
      <c r="J39" s="3597">
        <f t="shared" si="1"/>
        <v>15580.8</v>
      </c>
      <c r="K39" s="3598">
        <v>76</v>
      </c>
      <c r="L39" s="3599">
        <v>18.45</v>
      </c>
      <c r="M39" s="3595">
        <v>19</v>
      </c>
      <c r="N39" s="3596">
        <v>16000</v>
      </c>
      <c r="O39" s="3597">
        <f t="shared" si="2"/>
        <v>15580.8</v>
      </c>
      <c r="P39" s="3600"/>
      <c r="Q39" s="10696">
        <v>11</v>
      </c>
      <c r="R39" s="10693">
        <v>11.15</v>
      </c>
      <c r="S39" s="12">
        <f>AVERAGE(I40:I43)</f>
        <v>16000</v>
      </c>
    </row>
    <row r="40" spans="1:19" x14ac:dyDescent="0.2">
      <c r="A40" s="3601">
        <v>13</v>
      </c>
      <c r="B40" s="3602">
        <v>3</v>
      </c>
      <c r="C40" s="3603">
        <v>3.15</v>
      </c>
      <c r="D40" s="3604">
        <v>16000</v>
      </c>
      <c r="E40" s="3605">
        <f t="shared" si="0"/>
        <v>15580.8</v>
      </c>
      <c r="F40" s="3606">
        <v>45</v>
      </c>
      <c r="G40" s="3607">
        <v>11</v>
      </c>
      <c r="H40" s="3608">
        <v>11.15</v>
      </c>
      <c r="I40" s="3604">
        <v>16000</v>
      </c>
      <c r="J40" s="3605">
        <f t="shared" si="1"/>
        <v>15580.8</v>
      </c>
      <c r="K40" s="3606">
        <v>77</v>
      </c>
      <c r="L40" s="3608">
        <v>19</v>
      </c>
      <c r="M40" s="3607">
        <v>19.149999999999999</v>
      </c>
      <c r="N40" s="3604">
        <v>16000</v>
      </c>
      <c r="O40" s="3605">
        <f t="shared" si="2"/>
        <v>15580.8</v>
      </c>
      <c r="P40" s="3609"/>
      <c r="Q40" s="10696">
        <v>12</v>
      </c>
      <c r="R40" s="10693">
        <v>12.15</v>
      </c>
      <c r="S40" s="12">
        <f>AVERAGE(I44:I47)</f>
        <v>16000</v>
      </c>
    </row>
    <row r="41" spans="1:19" x14ac:dyDescent="0.2">
      <c r="A41" s="3610">
        <v>14</v>
      </c>
      <c r="B41" s="3610">
        <v>3.15</v>
      </c>
      <c r="C41" s="3611">
        <v>3.3</v>
      </c>
      <c r="D41" s="3612">
        <v>16000</v>
      </c>
      <c r="E41" s="3613">
        <f t="shared" si="0"/>
        <v>15580.8</v>
      </c>
      <c r="F41" s="3614">
        <v>46</v>
      </c>
      <c r="G41" s="3615">
        <v>11.15</v>
      </c>
      <c r="H41" s="3611">
        <v>11.3</v>
      </c>
      <c r="I41" s="3612">
        <v>16000</v>
      </c>
      <c r="J41" s="3613">
        <f t="shared" si="1"/>
        <v>15580.8</v>
      </c>
      <c r="K41" s="3614">
        <v>78</v>
      </c>
      <c r="L41" s="3611">
        <v>19.149999999999999</v>
      </c>
      <c r="M41" s="3615">
        <v>19.3</v>
      </c>
      <c r="N41" s="3612">
        <v>16000</v>
      </c>
      <c r="O41" s="3613">
        <f t="shared" si="2"/>
        <v>15580.8</v>
      </c>
      <c r="P41" s="3616"/>
      <c r="Q41" s="10696">
        <v>13</v>
      </c>
      <c r="R41" s="10693">
        <v>13.15</v>
      </c>
      <c r="S41" s="12">
        <f>AVERAGE(I48:I51)</f>
        <v>16000</v>
      </c>
    </row>
    <row r="42" spans="1:19" x14ac:dyDescent="0.2">
      <c r="A42" s="3617">
        <v>15</v>
      </c>
      <c r="B42" s="3618">
        <v>3.3</v>
      </c>
      <c r="C42" s="3619">
        <v>3.45</v>
      </c>
      <c r="D42" s="3620">
        <v>16000</v>
      </c>
      <c r="E42" s="3621">
        <f t="shared" si="0"/>
        <v>15580.8</v>
      </c>
      <c r="F42" s="3622">
        <v>47</v>
      </c>
      <c r="G42" s="3623">
        <v>11.3</v>
      </c>
      <c r="H42" s="3624">
        <v>11.45</v>
      </c>
      <c r="I42" s="3620">
        <v>16000</v>
      </c>
      <c r="J42" s="3621">
        <f t="shared" si="1"/>
        <v>15580.8</v>
      </c>
      <c r="K42" s="3622">
        <v>79</v>
      </c>
      <c r="L42" s="3624">
        <v>19.3</v>
      </c>
      <c r="M42" s="3623">
        <v>19.45</v>
      </c>
      <c r="N42" s="3620">
        <v>16000</v>
      </c>
      <c r="O42" s="3621">
        <f t="shared" si="2"/>
        <v>15580.8</v>
      </c>
      <c r="P42" s="3625"/>
      <c r="Q42" s="10696">
        <v>14</v>
      </c>
      <c r="R42" s="10693">
        <v>14.15</v>
      </c>
      <c r="S42" s="12">
        <f>AVERAGE(I52:I55)</f>
        <v>16000</v>
      </c>
    </row>
    <row r="43" spans="1:19" x14ac:dyDescent="0.2">
      <c r="A43" s="3626">
        <v>16</v>
      </c>
      <c r="B43" s="3626">
        <v>3.45</v>
      </c>
      <c r="C43" s="3627">
        <v>4</v>
      </c>
      <c r="D43" s="3628">
        <v>16000</v>
      </c>
      <c r="E43" s="3629">
        <f t="shared" si="0"/>
        <v>15580.8</v>
      </c>
      <c r="F43" s="3630">
        <v>48</v>
      </c>
      <c r="G43" s="3631">
        <v>11.45</v>
      </c>
      <c r="H43" s="3627">
        <v>12</v>
      </c>
      <c r="I43" s="3628">
        <v>16000</v>
      </c>
      <c r="J43" s="3629">
        <f t="shared" si="1"/>
        <v>15580.8</v>
      </c>
      <c r="K43" s="3630">
        <v>80</v>
      </c>
      <c r="L43" s="3627">
        <v>19.45</v>
      </c>
      <c r="M43" s="3627">
        <v>20</v>
      </c>
      <c r="N43" s="3628">
        <v>16000</v>
      </c>
      <c r="O43" s="3629">
        <f t="shared" si="2"/>
        <v>15580.8</v>
      </c>
      <c r="P43" s="3632"/>
      <c r="Q43" s="10696">
        <v>15</v>
      </c>
      <c r="R43" s="10696">
        <v>15.15</v>
      </c>
      <c r="S43" s="12">
        <f>AVERAGE(I56:I59)</f>
        <v>16000</v>
      </c>
    </row>
    <row r="44" spans="1:19" x14ac:dyDescent="0.2">
      <c r="A44" s="3633">
        <v>17</v>
      </c>
      <c r="B44" s="3634">
        <v>4</v>
      </c>
      <c r="C44" s="3635">
        <v>4.1500000000000004</v>
      </c>
      <c r="D44" s="3636">
        <v>16000</v>
      </c>
      <c r="E44" s="3637">
        <f t="shared" si="0"/>
        <v>15580.8</v>
      </c>
      <c r="F44" s="3638">
        <v>49</v>
      </c>
      <c r="G44" s="3639">
        <v>12</v>
      </c>
      <c r="H44" s="3640">
        <v>12.15</v>
      </c>
      <c r="I44" s="3636">
        <v>16000</v>
      </c>
      <c r="J44" s="3637">
        <f t="shared" si="1"/>
        <v>15580.8</v>
      </c>
      <c r="K44" s="3638">
        <v>81</v>
      </c>
      <c r="L44" s="3640">
        <v>20</v>
      </c>
      <c r="M44" s="3639">
        <v>20.149999999999999</v>
      </c>
      <c r="N44" s="3636">
        <v>16000</v>
      </c>
      <c r="O44" s="3637">
        <f t="shared" si="2"/>
        <v>15580.8</v>
      </c>
      <c r="P44" s="3641"/>
      <c r="Q44" s="10696">
        <v>16</v>
      </c>
      <c r="R44" s="10696">
        <v>16.149999999999999</v>
      </c>
      <c r="S44" s="12">
        <f>AVERAGE(N28:N31)</f>
        <v>16000</v>
      </c>
    </row>
    <row r="45" spans="1:19" x14ac:dyDescent="0.2">
      <c r="A45" s="3642">
        <v>18</v>
      </c>
      <c r="B45" s="3642">
        <v>4.1500000000000004</v>
      </c>
      <c r="C45" s="3643">
        <v>4.3</v>
      </c>
      <c r="D45" s="3644">
        <v>16000</v>
      </c>
      <c r="E45" s="3645">
        <f t="shared" si="0"/>
        <v>15580.8</v>
      </c>
      <c r="F45" s="3646">
        <v>50</v>
      </c>
      <c r="G45" s="3647">
        <v>12.15</v>
      </c>
      <c r="H45" s="3643">
        <v>12.3</v>
      </c>
      <c r="I45" s="3644">
        <v>16000</v>
      </c>
      <c r="J45" s="3645">
        <f t="shared" si="1"/>
        <v>15580.8</v>
      </c>
      <c r="K45" s="3646">
        <v>82</v>
      </c>
      <c r="L45" s="3643">
        <v>20.149999999999999</v>
      </c>
      <c r="M45" s="3647">
        <v>20.3</v>
      </c>
      <c r="N45" s="3644">
        <v>16000</v>
      </c>
      <c r="O45" s="3645">
        <f t="shared" si="2"/>
        <v>15580.8</v>
      </c>
      <c r="P45" s="3648"/>
      <c r="Q45" s="10696">
        <v>17</v>
      </c>
      <c r="R45" s="10696">
        <v>17.149999999999999</v>
      </c>
      <c r="S45" s="12">
        <f>AVERAGE(N32:N35)</f>
        <v>16000</v>
      </c>
    </row>
    <row r="46" spans="1:19" x14ac:dyDescent="0.2">
      <c r="A46" s="3649">
        <v>19</v>
      </c>
      <c r="B46" s="3650">
        <v>4.3</v>
      </c>
      <c r="C46" s="3651">
        <v>4.45</v>
      </c>
      <c r="D46" s="3652">
        <v>16000</v>
      </c>
      <c r="E46" s="3653">
        <f t="shared" si="0"/>
        <v>15580.8</v>
      </c>
      <c r="F46" s="3654">
        <v>51</v>
      </c>
      <c r="G46" s="3655">
        <v>12.3</v>
      </c>
      <c r="H46" s="3656">
        <v>12.45</v>
      </c>
      <c r="I46" s="3652">
        <v>16000</v>
      </c>
      <c r="J46" s="3653">
        <f t="shared" si="1"/>
        <v>15580.8</v>
      </c>
      <c r="K46" s="3654">
        <v>83</v>
      </c>
      <c r="L46" s="3656">
        <v>20.3</v>
      </c>
      <c r="M46" s="3655">
        <v>20.45</v>
      </c>
      <c r="N46" s="3652">
        <v>16000</v>
      </c>
      <c r="O46" s="3653">
        <f t="shared" si="2"/>
        <v>15580.8</v>
      </c>
      <c r="P46" s="3657"/>
      <c r="Q46" s="10693">
        <v>18</v>
      </c>
      <c r="R46" s="10696">
        <v>18.149999999999999</v>
      </c>
      <c r="S46" s="12">
        <f>AVERAGE(N36:N39)</f>
        <v>16000</v>
      </c>
    </row>
    <row r="47" spans="1:19" x14ac:dyDescent="0.2">
      <c r="A47" s="3658">
        <v>20</v>
      </c>
      <c r="B47" s="3658">
        <v>4.45</v>
      </c>
      <c r="C47" s="3659">
        <v>5</v>
      </c>
      <c r="D47" s="3660">
        <v>16000</v>
      </c>
      <c r="E47" s="3661">
        <f t="shared" si="0"/>
        <v>15580.8</v>
      </c>
      <c r="F47" s="3662">
        <v>52</v>
      </c>
      <c r="G47" s="3663">
        <v>12.45</v>
      </c>
      <c r="H47" s="3659">
        <v>13</v>
      </c>
      <c r="I47" s="3660">
        <v>16000</v>
      </c>
      <c r="J47" s="3661">
        <f t="shared" si="1"/>
        <v>15580.8</v>
      </c>
      <c r="K47" s="3662">
        <v>84</v>
      </c>
      <c r="L47" s="3659">
        <v>20.45</v>
      </c>
      <c r="M47" s="3663">
        <v>21</v>
      </c>
      <c r="N47" s="3660">
        <v>16000</v>
      </c>
      <c r="O47" s="3661">
        <f t="shared" si="2"/>
        <v>15580.8</v>
      </c>
      <c r="P47" s="3664"/>
      <c r="Q47" s="10693">
        <v>19</v>
      </c>
      <c r="R47" s="10696">
        <v>19.149999999999999</v>
      </c>
      <c r="S47" s="12">
        <f>AVERAGE(N40:N43)</f>
        <v>16000</v>
      </c>
    </row>
    <row r="48" spans="1:19" x14ac:dyDescent="0.2">
      <c r="A48" s="3665">
        <v>21</v>
      </c>
      <c r="B48" s="3666">
        <v>5</v>
      </c>
      <c r="C48" s="3667">
        <v>5.15</v>
      </c>
      <c r="D48" s="3668">
        <v>16000</v>
      </c>
      <c r="E48" s="3669">
        <f t="shared" si="0"/>
        <v>15580.8</v>
      </c>
      <c r="F48" s="3670">
        <v>53</v>
      </c>
      <c r="G48" s="3666">
        <v>13</v>
      </c>
      <c r="H48" s="3671">
        <v>13.15</v>
      </c>
      <c r="I48" s="3668">
        <v>16000</v>
      </c>
      <c r="J48" s="3669">
        <f t="shared" si="1"/>
        <v>15580.8</v>
      </c>
      <c r="K48" s="3670">
        <v>85</v>
      </c>
      <c r="L48" s="3671">
        <v>21</v>
      </c>
      <c r="M48" s="3666">
        <v>21.15</v>
      </c>
      <c r="N48" s="3668">
        <v>16000</v>
      </c>
      <c r="O48" s="3669">
        <f t="shared" si="2"/>
        <v>15580.8</v>
      </c>
      <c r="P48" s="3672"/>
      <c r="Q48" s="10693">
        <v>20</v>
      </c>
      <c r="R48" s="10696">
        <v>20.149999999999999</v>
      </c>
      <c r="S48" s="12">
        <f>AVERAGE(N44:N47)</f>
        <v>16000</v>
      </c>
    </row>
    <row r="49" spans="1:19" x14ac:dyDescent="0.2">
      <c r="A49" s="3673">
        <v>22</v>
      </c>
      <c r="B49" s="3674">
        <v>5.15</v>
      </c>
      <c r="C49" s="3675">
        <v>5.3</v>
      </c>
      <c r="D49" s="3676">
        <v>16000</v>
      </c>
      <c r="E49" s="3677">
        <f t="shared" si="0"/>
        <v>15580.8</v>
      </c>
      <c r="F49" s="3678">
        <v>54</v>
      </c>
      <c r="G49" s="3679">
        <v>13.15</v>
      </c>
      <c r="H49" s="3675">
        <v>13.3</v>
      </c>
      <c r="I49" s="3676">
        <v>16000</v>
      </c>
      <c r="J49" s="3677">
        <f t="shared" si="1"/>
        <v>15580.8</v>
      </c>
      <c r="K49" s="3678">
        <v>86</v>
      </c>
      <c r="L49" s="3675">
        <v>21.15</v>
      </c>
      <c r="M49" s="3679">
        <v>21.3</v>
      </c>
      <c r="N49" s="3676">
        <v>16000</v>
      </c>
      <c r="O49" s="3677">
        <f t="shared" si="2"/>
        <v>15580.8</v>
      </c>
      <c r="P49" s="3680"/>
      <c r="Q49" s="10693">
        <v>21</v>
      </c>
      <c r="R49" s="10696">
        <v>21.15</v>
      </c>
      <c r="S49" s="12">
        <f>AVERAGE(N48:N51)</f>
        <v>16000</v>
      </c>
    </row>
    <row r="50" spans="1:19" x14ac:dyDescent="0.2">
      <c r="A50" s="3681">
        <v>23</v>
      </c>
      <c r="B50" s="3682">
        <v>5.3</v>
      </c>
      <c r="C50" s="3683">
        <v>5.45</v>
      </c>
      <c r="D50" s="3684">
        <v>16000</v>
      </c>
      <c r="E50" s="3685">
        <f t="shared" si="0"/>
        <v>15580.8</v>
      </c>
      <c r="F50" s="3686">
        <v>55</v>
      </c>
      <c r="G50" s="3682">
        <v>13.3</v>
      </c>
      <c r="H50" s="3687">
        <v>13.45</v>
      </c>
      <c r="I50" s="3684">
        <v>16000</v>
      </c>
      <c r="J50" s="3685">
        <f t="shared" si="1"/>
        <v>15580.8</v>
      </c>
      <c r="K50" s="3686">
        <v>87</v>
      </c>
      <c r="L50" s="3687">
        <v>21.3</v>
      </c>
      <c r="M50" s="3682">
        <v>21.45</v>
      </c>
      <c r="N50" s="3684">
        <v>16000</v>
      </c>
      <c r="O50" s="3685">
        <f t="shared" si="2"/>
        <v>15580.8</v>
      </c>
      <c r="P50" s="3688"/>
      <c r="Q50" s="10693">
        <v>22</v>
      </c>
      <c r="R50" s="10696">
        <v>22.15</v>
      </c>
      <c r="S50" s="12">
        <f>AVERAGE(N52:N55)</f>
        <v>16000</v>
      </c>
    </row>
    <row r="51" spans="1:19" x14ac:dyDescent="0.2">
      <c r="A51" s="3689">
        <v>24</v>
      </c>
      <c r="B51" s="3690">
        <v>5.45</v>
      </c>
      <c r="C51" s="3691">
        <v>6</v>
      </c>
      <c r="D51" s="3692">
        <v>16000</v>
      </c>
      <c r="E51" s="3693">
        <f t="shared" si="0"/>
        <v>15580.8</v>
      </c>
      <c r="F51" s="3694">
        <v>56</v>
      </c>
      <c r="G51" s="3695">
        <v>13.45</v>
      </c>
      <c r="H51" s="3691">
        <v>14</v>
      </c>
      <c r="I51" s="3692">
        <v>16000</v>
      </c>
      <c r="J51" s="3693">
        <f t="shared" si="1"/>
        <v>15580.8</v>
      </c>
      <c r="K51" s="3694">
        <v>88</v>
      </c>
      <c r="L51" s="3691">
        <v>21.45</v>
      </c>
      <c r="M51" s="3695">
        <v>22</v>
      </c>
      <c r="N51" s="3692">
        <v>16000</v>
      </c>
      <c r="O51" s="3693">
        <f t="shared" si="2"/>
        <v>15580.8</v>
      </c>
      <c r="P51" s="3696"/>
      <c r="Q51" s="10693">
        <v>23</v>
      </c>
      <c r="R51" s="10696">
        <v>23.15</v>
      </c>
      <c r="S51" s="12">
        <f>AVERAGE(N56:N59)</f>
        <v>16000</v>
      </c>
    </row>
    <row r="52" spans="1:19" x14ac:dyDescent="0.2">
      <c r="A52" s="3697">
        <v>25</v>
      </c>
      <c r="B52" s="3698">
        <v>6</v>
      </c>
      <c r="C52" s="3699">
        <v>6.15</v>
      </c>
      <c r="D52" s="3700">
        <v>16000</v>
      </c>
      <c r="E52" s="3701">
        <f t="shared" si="0"/>
        <v>15580.8</v>
      </c>
      <c r="F52" s="3702">
        <v>57</v>
      </c>
      <c r="G52" s="3698">
        <v>14</v>
      </c>
      <c r="H52" s="3703">
        <v>14.15</v>
      </c>
      <c r="I52" s="3700">
        <v>16000</v>
      </c>
      <c r="J52" s="3701">
        <f t="shared" si="1"/>
        <v>15580.8</v>
      </c>
      <c r="K52" s="3702">
        <v>89</v>
      </c>
      <c r="L52" s="3703">
        <v>22</v>
      </c>
      <c r="M52" s="3698">
        <v>22.15</v>
      </c>
      <c r="N52" s="3700">
        <v>16000</v>
      </c>
      <c r="O52" s="3701">
        <f t="shared" si="2"/>
        <v>15580.8</v>
      </c>
      <c r="P52" s="3704"/>
      <c r="Q52" t="s">
        <v>168</v>
      </c>
      <c r="S52" s="12">
        <f>AVERAGE(S28:S51)</f>
        <v>16000</v>
      </c>
    </row>
    <row r="53" spans="1:19" x14ac:dyDescent="0.2">
      <c r="A53" s="3705">
        <v>26</v>
      </c>
      <c r="B53" s="3706">
        <v>6.15</v>
      </c>
      <c r="C53" s="3707">
        <v>6.3</v>
      </c>
      <c r="D53" s="3708">
        <v>16000</v>
      </c>
      <c r="E53" s="3709">
        <f t="shared" si="0"/>
        <v>15580.8</v>
      </c>
      <c r="F53" s="3710">
        <v>58</v>
      </c>
      <c r="G53" s="3711">
        <v>14.15</v>
      </c>
      <c r="H53" s="3707">
        <v>14.3</v>
      </c>
      <c r="I53" s="3708">
        <v>16000</v>
      </c>
      <c r="J53" s="3709">
        <f t="shared" si="1"/>
        <v>15580.8</v>
      </c>
      <c r="K53" s="3710">
        <v>90</v>
      </c>
      <c r="L53" s="3707">
        <v>22.15</v>
      </c>
      <c r="M53" s="3711">
        <v>22.3</v>
      </c>
      <c r="N53" s="3708">
        <v>16000</v>
      </c>
      <c r="O53" s="3709">
        <f t="shared" si="2"/>
        <v>15580.8</v>
      </c>
      <c r="P53" s="3712"/>
    </row>
    <row r="54" spans="1:19" x14ac:dyDescent="0.2">
      <c r="A54" s="3713">
        <v>27</v>
      </c>
      <c r="B54" s="3714">
        <v>6.3</v>
      </c>
      <c r="C54" s="3715">
        <v>6.45</v>
      </c>
      <c r="D54" s="3716">
        <v>16000</v>
      </c>
      <c r="E54" s="3717">
        <f t="shared" si="0"/>
        <v>15580.8</v>
      </c>
      <c r="F54" s="3718">
        <v>59</v>
      </c>
      <c r="G54" s="3714">
        <v>14.3</v>
      </c>
      <c r="H54" s="3719">
        <v>14.45</v>
      </c>
      <c r="I54" s="3716">
        <v>16000</v>
      </c>
      <c r="J54" s="3717">
        <f t="shared" si="1"/>
        <v>15580.8</v>
      </c>
      <c r="K54" s="3718">
        <v>91</v>
      </c>
      <c r="L54" s="3719">
        <v>22.3</v>
      </c>
      <c r="M54" s="3714">
        <v>22.45</v>
      </c>
      <c r="N54" s="3716">
        <v>16000</v>
      </c>
      <c r="O54" s="3717">
        <f t="shared" si="2"/>
        <v>15580.8</v>
      </c>
      <c r="P54" s="3720"/>
    </row>
    <row r="55" spans="1:19" x14ac:dyDescent="0.2">
      <c r="A55" s="3721">
        <v>28</v>
      </c>
      <c r="B55" s="3722">
        <v>6.45</v>
      </c>
      <c r="C55" s="3723">
        <v>7</v>
      </c>
      <c r="D55" s="3724">
        <v>16000</v>
      </c>
      <c r="E55" s="3725">
        <f t="shared" si="0"/>
        <v>15580.8</v>
      </c>
      <c r="F55" s="3726">
        <v>60</v>
      </c>
      <c r="G55" s="3727">
        <v>14.45</v>
      </c>
      <c r="H55" s="3727">
        <v>15</v>
      </c>
      <c r="I55" s="3724">
        <v>16000</v>
      </c>
      <c r="J55" s="3725">
        <f t="shared" si="1"/>
        <v>15580.8</v>
      </c>
      <c r="K55" s="3726">
        <v>92</v>
      </c>
      <c r="L55" s="3723">
        <v>22.45</v>
      </c>
      <c r="M55" s="3727">
        <v>23</v>
      </c>
      <c r="N55" s="3724">
        <v>16000</v>
      </c>
      <c r="O55" s="3725">
        <f t="shared" si="2"/>
        <v>15580.8</v>
      </c>
      <c r="P55" s="3728"/>
    </row>
    <row r="56" spans="1:19" x14ac:dyDescent="0.2">
      <c r="A56" s="3729">
        <v>29</v>
      </c>
      <c r="B56" s="3730">
        <v>7</v>
      </c>
      <c r="C56" s="3731">
        <v>7.15</v>
      </c>
      <c r="D56" s="3732">
        <v>16000</v>
      </c>
      <c r="E56" s="3733">
        <f t="shared" si="0"/>
        <v>15580.8</v>
      </c>
      <c r="F56" s="3734">
        <v>61</v>
      </c>
      <c r="G56" s="3730">
        <v>15</v>
      </c>
      <c r="H56" s="3730">
        <v>15.15</v>
      </c>
      <c r="I56" s="3732">
        <v>16000</v>
      </c>
      <c r="J56" s="3733">
        <f t="shared" si="1"/>
        <v>15580.8</v>
      </c>
      <c r="K56" s="3734">
        <v>93</v>
      </c>
      <c r="L56" s="3735">
        <v>23</v>
      </c>
      <c r="M56" s="3730">
        <v>23.15</v>
      </c>
      <c r="N56" s="3732">
        <v>16000</v>
      </c>
      <c r="O56" s="3733">
        <f t="shared" si="2"/>
        <v>15580.8</v>
      </c>
      <c r="P56" s="3736"/>
    </row>
    <row r="57" spans="1:19" x14ac:dyDescent="0.2">
      <c r="A57" s="3737">
        <v>30</v>
      </c>
      <c r="B57" s="3738">
        <v>7.15</v>
      </c>
      <c r="C57" s="3739">
        <v>7.3</v>
      </c>
      <c r="D57" s="3740">
        <v>16000</v>
      </c>
      <c r="E57" s="3741">
        <f t="shared" si="0"/>
        <v>15580.8</v>
      </c>
      <c r="F57" s="3742">
        <v>62</v>
      </c>
      <c r="G57" s="3743">
        <v>15.15</v>
      </c>
      <c r="H57" s="3743">
        <v>15.3</v>
      </c>
      <c r="I57" s="3740">
        <v>16000</v>
      </c>
      <c r="J57" s="3741">
        <f t="shared" si="1"/>
        <v>15580.8</v>
      </c>
      <c r="K57" s="3742">
        <v>94</v>
      </c>
      <c r="L57" s="3743">
        <v>23.15</v>
      </c>
      <c r="M57" s="3743">
        <v>23.3</v>
      </c>
      <c r="N57" s="3740">
        <v>16000</v>
      </c>
      <c r="O57" s="3741">
        <f t="shared" si="2"/>
        <v>15580.8</v>
      </c>
      <c r="P57" s="3744"/>
    </row>
    <row r="58" spans="1:19" x14ac:dyDescent="0.2">
      <c r="A58" s="3745">
        <v>31</v>
      </c>
      <c r="B58" s="3746">
        <v>7.3</v>
      </c>
      <c r="C58" s="3747">
        <v>7.45</v>
      </c>
      <c r="D58" s="3748">
        <v>16000</v>
      </c>
      <c r="E58" s="3749">
        <f t="shared" si="0"/>
        <v>15580.8</v>
      </c>
      <c r="F58" s="3750">
        <v>63</v>
      </c>
      <c r="G58" s="3746">
        <v>15.3</v>
      </c>
      <c r="H58" s="3746">
        <v>15.45</v>
      </c>
      <c r="I58" s="3748">
        <v>16000</v>
      </c>
      <c r="J58" s="3749">
        <f t="shared" si="1"/>
        <v>15580.8</v>
      </c>
      <c r="K58" s="3750">
        <v>95</v>
      </c>
      <c r="L58" s="3746">
        <v>23.3</v>
      </c>
      <c r="M58" s="3746">
        <v>23.45</v>
      </c>
      <c r="N58" s="3748">
        <v>16000</v>
      </c>
      <c r="O58" s="3749">
        <f t="shared" si="2"/>
        <v>15580.8</v>
      </c>
      <c r="P58" s="3751"/>
    </row>
    <row r="59" spans="1:19" x14ac:dyDescent="0.2">
      <c r="A59" s="3752">
        <v>32</v>
      </c>
      <c r="B59" s="3753">
        <v>7.45</v>
      </c>
      <c r="C59" s="3754">
        <v>8</v>
      </c>
      <c r="D59" s="3755">
        <v>16000</v>
      </c>
      <c r="E59" s="3756">
        <f t="shared" si="0"/>
        <v>15580.8</v>
      </c>
      <c r="F59" s="3757">
        <v>64</v>
      </c>
      <c r="G59" s="3758">
        <v>15.45</v>
      </c>
      <c r="H59" s="3758">
        <v>16</v>
      </c>
      <c r="I59" s="3755">
        <v>16000</v>
      </c>
      <c r="J59" s="3756">
        <f t="shared" si="1"/>
        <v>15580.8</v>
      </c>
      <c r="K59" s="3757">
        <v>96</v>
      </c>
      <c r="L59" s="3758">
        <v>23.45</v>
      </c>
      <c r="M59" s="3758">
        <v>24</v>
      </c>
      <c r="N59" s="3755">
        <v>16000</v>
      </c>
      <c r="O59" s="3756">
        <f t="shared" si="2"/>
        <v>15580.8</v>
      </c>
      <c r="P59" s="3759"/>
    </row>
    <row r="60" spans="1:19" x14ac:dyDescent="0.2">
      <c r="A60" s="3760" t="s">
        <v>27</v>
      </c>
      <c r="B60" s="3761"/>
      <c r="C60" s="3761"/>
      <c r="D60" s="3762">
        <f>SUM(D28:D59)</f>
        <v>512000</v>
      </c>
      <c r="E60" s="3763">
        <f>SUM(E28:E59)</f>
        <v>498585.59999999974</v>
      </c>
      <c r="F60" s="3761"/>
      <c r="G60" s="3761"/>
      <c r="H60" s="3761"/>
      <c r="I60" s="3762">
        <f>SUM(I28:I59)</f>
        <v>512000</v>
      </c>
      <c r="J60" s="3763">
        <f>SUM(J28:J59)</f>
        <v>498585.59999999974</v>
      </c>
      <c r="K60" s="3761"/>
      <c r="L60" s="3761"/>
      <c r="M60" s="3761"/>
      <c r="N60" s="3761">
        <f>SUM(N28:N59)</f>
        <v>512000</v>
      </c>
      <c r="O60" s="3763">
        <f>SUM(O28:O59)</f>
        <v>498585.59999999974</v>
      </c>
      <c r="P60" s="3764"/>
    </row>
    <row r="64" spans="1:19" x14ac:dyDescent="0.2">
      <c r="A64" t="s">
        <v>55</v>
      </c>
      <c r="B64">
        <f>SUM(D60,I60,N60)/(4000*1000)</f>
        <v>0.38400000000000001</v>
      </c>
      <c r="C64">
        <f>ROUNDDOWN(SUM(E60,J60,O60)/(4000*1000),4)</f>
        <v>0.37390000000000001</v>
      </c>
    </row>
    <row r="66" spans="1:16" x14ac:dyDescent="0.2">
      <c r="A66" s="3765"/>
      <c r="B66" s="3766"/>
      <c r="C66" s="3766"/>
      <c r="D66" s="3767"/>
      <c r="E66" s="3766"/>
      <c r="F66" s="3766"/>
      <c r="G66" s="3766"/>
      <c r="H66" s="3766"/>
      <c r="I66" s="3767"/>
      <c r="J66" s="3768"/>
      <c r="K66" s="3766"/>
      <c r="L66" s="3766"/>
      <c r="M66" s="3766"/>
      <c r="N66" s="3766"/>
      <c r="O66" s="3766"/>
      <c r="P66" s="3769"/>
    </row>
    <row r="67" spans="1:16" x14ac:dyDescent="0.2">
      <c r="A67" s="3770" t="s">
        <v>28</v>
      </c>
      <c r="B67" s="3771"/>
      <c r="C67" s="3771"/>
      <c r="D67" s="3772"/>
      <c r="E67" s="3773"/>
      <c r="F67" s="3771"/>
      <c r="G67" s="3771"/>
      <c r="H67" s="3773"/>
      <c r="I67" s="3772"/>
      <c r="J67" s="3774"/>
      <c r="K67" s="3771"/>
      <c r="L67" s="3771"/>
      <c r="M67" s="3771"/>
      <c r="N67" s="3771"/>
      <c r="O67" s="3771"/>
      <c r="P67" s="3775"/>
    </row>
    <row r="68" spans="1:16" x14ac:dyDescent="0.2">
      <c r="A68" s="3776"/>
      <c r="B68" s="3777"/>
      <c r="C68" s="3777"/>
      <c r="D68" s="3777"/>
      <c r="E68" s="3777"/>
      <c r="F68" s="3777"/>
      <c r="G68" s="3777"/>
      <c r="H68" s="3777"/>
      <c r="I68" s="3777"/>
      <c r="J68" s="3777"/>
      <c r="K68" s="3777"/>
      <c r="L68" s="3778"/>
      <c r="M68" s="3778"/>
      <c r="N68" s="3778"/>
      <c r="O68" s="3778"/>
      <c r="P68" s="3779"/>
    </row>
    <row r="69" spans="1:16" x14ac:dyDescent="0.2">
      <c r="A69" s="3780"/>
      <c r="B69" s="3781"/>
      <c r="C69" s="3781"/>
      <c r="D69" s="3782"/>
      <c r="E69" s="3783"/>
      <c r="F69" s="3781"/>
      <c r="G69" s="3781"/>
      <c r="H69" s="3783"/>
      <c r="I69" s="3782"/>
      <c r="J69" s="3784"/>
      <c r="K69" s="3781"/>
      <c r="L69" s="3781"/>
      <c r="M69" s="3781"/>
      <c r="N69" s="3781"/>
      <c r="O69" s="3781"/>
      <c r="P69" s="3785"/>
    </row>
    <row r="70" spans="1:16" x14ac:dyDescent="0.2">
      <c r="A70" s="3786"/>
      <c r="B70" s="3787"/>
      <c r="C70" s="3787"/>
      <c r="D70" s="3788"/>
      <c r="E70" s="3789"/>
      <c r="F70" s="3787"/>
      <c r="G70" s="3787"/>
      <c r="H70" s="3789"/>
      <c r="I70" s="3788"/>
      <c r="J70" s="3787"/>
      <c r="K70" s="3787"/>
      <c r="L70" s="3787"/>
      <c r="M70" s="3787"/>
      <c r="N70" s="3787"/>
      <c r="O70" s="3787"/>
      <c r="P70" s="3790"/>
    </row>
    <row r="71" spans="1:16" x14ac:dyDescent="0.2">
      <c r="A71" s="3791"/>
      <c r="B71" s="3792"/>
      <c r="C71" s="3792"/>
      <c r="D71" s="3793"/>
      <c r="E71" s="3794"/>
      <c r="F71" s="3792"/>
      <c r="G71" s="3792"/>
      <c r="H71" s="3794"/>
      <c r="I71" s="3793"/>
      <c r="J71" s="3792"/>
      <c r="K71" s="3792"/>
      <c r="L71" s="3792"/>
      <c r="M71" s="3792"/>
      <c r="N71" s="3792"/>
      <c r="O71" s="3792"/>
      <c r="P71" s="3795"/>
    </row>
    <row r="72" spans="1:16" x14ac:dyDescent="0.2">
      <c r="A72" s="3796"/>
      <c r="B72" s="3797"/>
      <c r="C72" s="3797"/>
      <c r="D72" s="3798"/>
      <c r="E72" s="3799"/>
      <c r="F72" s="3797"/>
      <c r="G72" s="3797"/>
      <c r="H72" s="3799"/>
      <c r="I72" s="3798"/>
      <c r="J72" s="3797"/>
      <c r="K72" s="3797"/>
      <c r="L72" s="3797"/>
      <c r="M72" s="3797" t="s">
        <v>29</v>
      </c>
      <c r="N72" s="3797"/>
      <c r="O72" s="3797"/>
      <c r="P72" s="3800"/>
    </row>
    <row r="73" spans="1:16" x14ac:dyDescent="0.2">
      <c r="A73" s="3801"/>
      <c r="B73" s="3802"/>
      <c r="C73" s="3802"/>
      <c r="D73" s="3803"/>
      <c r="E73" s="3804"/>
      <c r="F73" s="3802"/>
      <c r="G73" s="3802"/>
      <c r="H73" s="3804"/>
      <c r="I73" s="3803"/>
      <c r="J73" s="3802"/>
      <c r="K73" s="3802"/>
      <c r="L73" s="3802"/>
      <c r="M73" s="3802" t="s">
        <v>30</v>
      </c>
      <c r="N73" s="3802"/>
      <c r="O73" s="3802"/>
      <c r="P73" s="3805"/>
    </row>
    <row r="74" spans="1:16" ht="15.75" x14ac:dyDescent="0.25">
      <c r="E74" s="3806"/>
      <c r="H74" s="3806"/>
    </row>
    <row r="75" spans="1:16" ht="15.75" x14ac:dyDescent="0.25">
      <c r="C75" s="3807"/>
      <c r="E75" s="3808"/>
      <c r="H75" s="3808"/>
    </row>
    <row r="76" spans="1:16" ht="15.75" x14ac:dyDescent="0.25">
      <c r="E76" s="3809"/>
      <c r="H76" s="3809"/>
    </row>
    <row r="77" spans="1:16" ht="15.75" x14ac:dyDescent="0.25">
      <c r="E77" s="3810"/>
      <c r="H77" s="3810"/>
    </row>
    <row r="78" spans="1:16" ht="15.75" x14ac:dyDescent="0.25">
      <c r="E78" s="3811"/>
      <c r="H78" s="3811"/>
    </row>
    <row r="79" spans="1:16" ht="15.75" x14ac:dyDescent="0.25">
      <c r="E79" s="3812"/>
      <c r="H79" s="3812"/>
    </row>
    <row r="80" spans="1:16" ht="15.75" x14ac:dyDescent="0.25">
      <c r="E80" s="3813"/>
      <c r="H80" s="3813"/>
    </row>
    <row r="81" spans="5:13" ht="15.75" x14ac:dyDescent="0.25">
      <c r="E81" s="3814"/>
      <c r="H81" s="3814"/>
    </row>
    <row r="82" spans="5:13" ht="15.75" x14ac:dyDescent="0.25">
      <c r="E82" s="3815"/>
      <c r="H82" s="3815"/>
    </row>
    <row r="83" spans="5:13" ht="15.75" x14ac:dyDescent="0.25">
      <c r="E83" s="3816"/>
      <c r="H83" s="3816"/>
    </row>
    <row r="84" spans="5:13" ht="15.75" x14ac:dyDescent="0.25">
      <c r="E84" s="3817"/>
      <c r="H84" s="3817"/>
    </row>
    <row r="85" spans="5:13" ht="15.75" x14ac:dyDescent="0.25">
      <c r="E85" s="3818"/>
      <c r="H85" s="3818"/>
    </row>
    <row r="86" spans="5:13" ht="15.75" x14ac:dyDescent="0.25">
      <c r="E86" s="3819"/>
      <c r="H86" s="3819"/>
    </row>
    <row r="87" spans="5:13" ht="15.75" x14ac:dyDescent="0.25">
      <c r="E87" s="3820"/>
      <c r="H87" s="3820"/>
    </row>
    <row r="88" spans="5:13" ht="15.75" x14ac:dyDescent="0.25">
      <c r="E88" s="3821"/>
      <c r="H88" s="3821"/>
    </row>
    <row r="89" spans="5:13" ht="15.75" x14ac:dyDescent="0.25">
      <c r="E89" s="3822"/>
      <c r="H89" s="3822"/>
    </row>
    <row r="90" spans="5:13" ht="15.75" x14ac:dyDescent="0.25">
      <c r="E90" s="3823"/>
      <c r="H90" s="3823"/>
    </row>
    <row r="91" spans="5:13" ht="15.75" x14ac:dyDescent="0.25">
      <c r="E91" s="3824"/>
      <c r="H91" s="3824"/>
    </row>
    <row r="92" spans="5:13" ht="15.75" x14ac:dyDescent="0.25">
      <c r="E92" s="3825"/>
      <c r="H92" s="3825"/>
    </row>
    <row r="93" spans="5:13" ht="15.75" x14ac:dyDescent="0.25">
      <c r="E93" s="3826"/>
      <c r="H93" s="3826"/>
    </row>
    <row r="94" spans="5:13" ht="15.75" x14ac:dyDescent="0.25">
      <c r="E94" s="3827"/>
      <c r="H94" s="3827"/>
    </row>
    <row r="95" spans="5:13" ht="15.75" x14ac:dyDescent="0.25">
      <c r="E95" s="3828"/>
      <c r="H95" s="3828"/>
    </row>
    <row r="96" spans="5:13" ht="15.75" x14ac:dyDescent="0.25">
      <c r="E96" s="3829"/>
      <c r="H96" s="3829"/>
      <c r="M96" s="3830" t="s">
        <v>8</v>
      </c>
    </row>
    <row r="97" spans="5:14" ht="15.75" x14ac:dyDescent="0.25">
      <c r="E97" s="3831"/>
      <c r="H97" s="3831"/>
    </row>
    <row r="98" spans="5:14" ht="15.75" x14ac:dyDescent="0.25">
      <c r="E98" s="3832"/>
      <c r="H98" s="3832"/>
    </row>
    <row r="99" spans="5:14" ht="15.75" x14ac:dyDescent="0.25">
      <c r="E99" s="3833"/>
      <c r="H99" s="3833"/>
    </row>
    <row r="101" spans="5:14" x14ac:dyDescent="0.2">
      <c r="N101" s="3834"/>
    </row>
    <row r="126" spans="4:4" x14ac:dyDescent="0.2">
      <c r="D126" s="3835"/>
    </row>
  </sheetData>
  <mergeCells count="1">
    <mergeCell ref="Q27:R27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3836"/>
      <c r="B1" s="3837"/>
      <c r="C1" s="3837"/>
      <c r="D1" s="3838"/>
      <c r="E1" s="3837"/>
      <c r="F1" s="3837"/>
      <c r="G1" s="3837"/>
      <c r="H1" s="3837"/>
      <c r="I1" s="3838"/>
      <c r="J1" s="3837"/>
      <c r="K1" s="3837"/>
      <c r="L1" s="3837"/>
      <c r="M1" s="3837"/>
      <c r="N1" s="3837"/>
      <c r="O1" s="3837"/>
      <c r="P1" s="3839"/>
    </row>
    <row r="2" spans="1:16" ht="12.75" customHeight="1" x14ac:dyDescent="0.2">
      <c r="A2" s="3840" t="s">
        <v>0</v>
      </c>
      <c r="B2" s="3841"/>
      <c r="C2" s="3841"/>
      <c r="D2" s="3841"/>
      <c r="E2" s="3841"/>
      <c r="F2" s="3841"/>
      <c r="G2" s="3841"/>
      <c r="H2" s="3841"/>
      <c r="I2" s="3841"/>
      <c r="J2" s="3841"/>
      <c r="K2" s="3841"/>
      <c r="L2" s="3841"/>
      <c r="M2" s="3841"/>
      <c r="N2" s="3841"/>
      <c r="O2" s="3841"/>
      <c r="P2" s="3842"/>
    </row>
    <row r="3" spans="1:16" ht="12.75" customHeight="1" x14ac:dyDescent="0.2">
      <c r="A3" s="3843"/>
      <c r="B3" s="3844"/>
      <c r="C3" s="3844"/>
      <c r="D3" s="3844"/>
      <c r="E3" s="3844"/>
      <c r="F3" s="3844"/>
      <c r="G3" s="3844"/>
      <c r="H3" s="3844"/>
      <c r="I3" s="3844"/>
      <c r="J3" s="3844"/>
      <c r="K3" s="3844"/>
      <c r="L3" s="3844"/>
      <c r="M3" s="3844"/>
      <c r="N3" s="3844"/>
      <c r="O3" s="3844"/>
      <c r="P3" s="3845"/>
    </row>
    <row r="4" spans="1:16" ht="12.75" customHeight="1" x14ac:dyDescent="0.2">
      <c r="A4" s="3846" t="s">
        <v>56</v>
      </c>
      <c r="B4" s="3847"/>
      <c r="C4" s="3847"/>
      <c r="D4" s="3847"/>
      <c r="E4" s="3847"/>
      <c r="F4" s="3847"/>
      <c r="G4" s="3847"/>
      <c r="H4" s="3847"/>
      <c r="I4" s="3847"/>
      <c r="J4" s="3848"/>
      <c r="K4" s="3849"/>
      <c r="L4" s="3849"/>
      <c r="M4" s="3849"/>
      <c r="N4" s="3849"/>
      <c r="O4" s="3849"/>
      <c r="P4" s="3850"/>
    </row>
    <row r="5" spans="1:16" ht="12.75" customHeight="1" x14ac:dyDescent="0.2">
      <c r="A5" s="3851"/>
      <c r="B5" s="3852"/>
      <c r="C5" s="3852"/>
      <c r="D5" s="3853"/>
      <c r="E5" s="3852"/>
      <c r="F5" s="3852"/>
      <c r="G5" s="3852"/>
      <c r="H5" s="3852"/>
      <c r="I5" s="3853"/>
      <c r="J5" s="3852"/>
      <c r="K5" s="3852"/>
      <c r="L5" s="3852"/>
      <c r="M5" s="3852"/>
      <c r="N5" s="3852"/>
      <c r="O5" s="3852"/>
      <c r="P5" s="3854"/>
    </row>
    <row r="6" spans="1:16" ht="12.75" customHeight="1" x14ac:dyDescent="0.2">
      <c r="A6" s="3855" t="s">
        <v>2</v>
      </c>
      <c r="B6" s="3856"/>
      <c r="C6" s="3856"/>
      <c r="D6" s="3857"/>
      <c r="E6" s="3856"/>
      <c r="F6" s="3856"/>
      <c r="G6" s="3856"/>
      <c r="H6" s="3856"/>
      <c r="I6" s="3857"/>
      <c r="J6" s="3856"/>
      <c r="K6" s="3856"/>
      <c r="L6" s="3856"/>
      <c r="M6" s="3856"/>
      <c r="N6" s="3856"/>
      <c r="O6" s="3856"/>
      <c r="P6" s="3858"/>
    </row>
    <row r="7" spans="1:16" ht="12.75" customHeight="1" x14ac:dyDescent="0.2">
      <c r="A7" s="3859" t="s">
        <v>3</v>
      </c>
      <c r="B7" s="3860"/>
      <c r="C7" s="3860"/>
      <c r="D7" s="3861"/>
      <c r="E7" s="3860"/>
      <c r="F7" s="3860"/>
      <c r="G7" s="3860"/>
      <c r="H7" s="3860"/>
      <c r="I7" s="3861"/>
      <c r="J7" s="3860"/>
      <c r="K7" s="3860"/>
      <c r="L7" s="3860"/>
      <c r="M7" s="3860"/>
      <c r="N7" s="3860"/>
      <c r="O7" s="3860"/>
      <c r="P7" s="3862"/>
    </row>
    <row r="8" spans="1:16" ht="12.75" customHeight="1" x14ac:dyDescent="0.2">
      <c r="A8" s="3863" t="s">
        <v>4</v>
      </c>
      <c r="B8" s="3864"/>
      <c r="C8" s="3864"/>
      <c r="D8" s="3865"/>
      <c r="E8" s="3864"/>
      <c r="F8" s="3864"/>
      <c r="G8" s="3864"/>
      <c r="H8" s="3864"/>
      <c r="I8" s="3865"/>
      <c r="J8" s="3864"/>
      <c r="K8" s="3864"/>
      <c r="L8" s="3864"/>
      <c r="M8" s="3864"/>
      <c r="N8" s="3864"/>
      <c r="O8" s="3864"/>
      <c r="P8" s="3866"/>
    </row>
    <row r="9" spans="1:16" ht="12.75" customHeight="1" x14ac:dyDescent="0.2">
      <c r="A9" s="3867" t="s">
        <v>5</v>
      </c>
      <c r="B9" s="3868"/>
      <c r="C9" s="3868"/>
      <c r="D9" s="3869"/>
      <c r="E9" s="3868"/>
      <c r="F9" s="3868"/>
      <c r="G9" s="3868"/>
      <c r="H9" s="3868"/>
      <c r="I9" s="3869"/>
      <c r="J9" s="3868"/>
      <c r="K9" s="3868"/>
      <c r="L9" s="3868"/>
      <c r="M9" s="3868"/>
      <c r="N9" s="3868"/>
      <c r="O9" s="3868"/>
      <c r="P9" s="3870"/>
    </row>
    <row r="10" spans="1:16" ht="12.75" customHeight="1" x14ac:dyDescent="0.2">
      <c r="A10" s="3871" t="s">
        <v>6</v>
      </c>
      <c r="B10" s="3872"/>
      <c r="C10" s="3872"/>
      <c r="D10" s="3873"/>
      <c r="E10" s="3872"/>
      <c r="F10" s="3872"/>
      <c r="G10" s="3872"/>
      <c r="H10" s="3872"/>
      <c r="I10" s="3873"/>
      <c r="J10" s="3872"/>
      <c r="K10" s="3872"/>
      <c r="L10" s="3872"/>
      <c r="M10" s="3872"/>
      <c r="N10" s="3872"/>
      <c r="O10" s="3872"/>
      <c r="P10" s="3874"/>
    </row>
    <row r="11" spans="1:16" ht="12.75" customHeight="1" x14ac:dyDescent="0.2">
      <c r="A11" s="3875"/>
      <c r="B11" s="3876"/>
      <c r="C11" s="3876"/>
      <c r="D11" s="3877"/>
      <c r="E11" s="3876"/>
      <c r="F11" s="3876"/>
      <c r="G11" s="3878"/>
      <c r="H11" s="3876"/>
      <c r="I11" s="3877"/>
      <c r="J11" s="3876"/>
      <c r="K11" s="3876"/>
      <c r="L11" s="3876"/>
      <c r="M11" s="3876"/>
      <c r="N11" s="3876"/>
      <c r="O11" s="3876"/>
      <c r="P11" s="3879"/>
    </row>
    <row r="12" spans="1:16" ht="12.75" customHeight="1" x14ac:dyDescent="0.2">
      <c r="A12" s="3880" t="s">
        <v>57</v>
      </c>
      <c r="B12" s="3881"/>
      <c r="C12" s="3881"/>
      <c r="D12" s="3882"/>
      <c r="E12" s="3881" t="s">
        <v>8</v>
      </c>
      <c r="F12" s="3881"/>
      <c r="G12" s="3881"/>
      <c r="H12" s="3881"/>
      <c r="I12" s="3882"/>
      <c r="J12" s="3881"/>
      <c r="K12" s="3881"/>
      <c r="L12" s="3881"/>
      <c r="M12" s="3881"/>
      <c r="N12" s="3883" t="s">
        <v>58</v>
      </c>
      <c r="O12" s="3881"/>
      <c r="P12" s="3884"/>
    </row>
    <row r="13" spans="1:16" ht="12.75" customHeight="1" x14ac:dyDescent="0.2">
      <c r="A13" s="3885"/>
      <c r="B13" s="3886"/>
      <c r="C13" s="3886"/>
      <c r="D13" s="3887"/>
      <c r="E13" s="3886"/>
      <c r="F13" s="3886"/>
      <c r="G13" s="3886"/>
      <c r="H13" s="3886"/>
      <c r="I13" s="3887"/>
      <c r="J13" s="3886"/>
      <c r="K13" s="3886"/>
      <c r="L13" s="3886"/>
      <c r="M13" s="3886"/>
      <c r="N13" s="3886"/>
      <c r="O13" s="3886"/>
      <c r="P13" s="3888"/>
    </row>
    <row r="14" spans="1:16" ht="12.75" customHeight="1" x14ac:dyDescent="0.2">
      <c r="A14" s="3889" t="s">
        <v>10</v>
      </c>
      <c r="B14" s="3890"/>
      <c r="C14" s="3890"/>
      <c r="D14" s="3891"/>
      <c r="E14" s="3890"/>
      <c r="F14" s="3890"/>
      <c r="G14" s="3890"/>
      <c r="H14" s="3890"/>
      <c r="I14" s="3891"/>
      <c r="J14" s="3890"/>
      <c r="K14" s="3890"/>
      <c r="L14" s="3890"/>
      <c r="M14" s="3890"/>
      <c r="N14" s="3892"/>
      <c r="O14" s="3893"/>
      <c r="P14" s="3894"/>
    </row>
    <row r="15" spans="1:16" ht="12.75" customHeight="1" x14ac:dyDescent="0.2">
      <c r="A15" s="3895"/>
      <c r="B15" s="3896"/>
      <c r="C15" s="3896"/>
      <c r="D15" s="3897"/>
      <c r="E15" s="3896"/>
      <c r="F15" s="3896"/>
      <c r="G15" s="3896"/>
      <c r="H15" s="3896"/>
      <c r="I15" s="3897"/>
      <c r="J15" s="3896"/>
      <c r="K15" s="3896"/>
      <c r="L15" s="3896"/>
      <c r="M15" s="3896"/>
      <c r="N15" s="3898" t="s">
        <v>11</v>
      </c>
      <c r="O15" s="3899" t="s">
        <v>12</v>
      </c>
      <c r="P15" s="3900"/>
    </row>
    <row r="16" spans="1:16" ht="12.75" customHeight="1" x14ac:dyDescent="0.2">
      <c r="A16" s="3901" t="s">
        <v>13</v>
      </c>
      <c r="B16" s="3902"/>
      <c r="C16" s="3902"/>
      <c r="D16" s="3903"/>
      <c r="E16" s="3902"/>
      <c r="F16" s="3902"/>
      <c r="G16" s="3902"/>
      <c r="H16" s="3902"/>
      <c r="I16" s="3903"/>
      <c r="J16" s="3902"/>
      <c r="K16" s="3902"/>
      <c r="L16" s="3902"/>
      <c r="M16" s="3902"/>
      <c r="N16" s="3904"/>
      <c r="O16" s="3905"/>
      <c r="P16" s="3905"/>
    </row>
    <row r="17" spans="1:47" ht="12.75" customHeight="1" x14ac:dyDescent="0.2">
      <c r="A17" s="3906" t="s">
        <v>14</v>
      </c>
      <c r="B17" s="3907"/>
      <c r="C17" s="3907"/>
      <c r="D17" s="3908"/>
      <c r="E17" s="3907"/>
      <c r="F17" s="3907"/>
      <c r="G17" s="3907"/>
      <c r="H17" s="3907"/>
      <c r="I17" s="3908"/>
      <c r="J17" s="3907"/>
      <c r="K17" s="3907"/>
      <c r="L17" s="3907"/>
      <c r="M17" s="3907"/>
      <c r="N17" s="3909" t="s">
        <v>15</v>
      </c>
      <c r="O17" s="3910" t="s">
        <v>16</v>
      </c>
      <c r="P17" s="3911"/>
    </row>
    <row r="18" spans="1:47" ht="12.75" customHeight="1" x14ac:dyDescent="0.2">
      <c r="A18" s="3912"/>
      <c r="B18" s="3913"/>
      <c r="C18" s="3913"/>
      <c r="D18" s="3914"/>
      <c r="E18" s="3913"/>
      <c r="F18" s="3913"/>
      <c r="G18" s="3913"/>
      <c r="H18" s="3913"/>
      <c r="I18" s="3914"/>
      <c r="J18" s="3913"/>
      <c r="K18" s="3913"/>
      <c r="L18" s="3913"/>
      <c r="M18" s="3913"/>
      <c r="N18" s="3915"/>
      <c r="O18" s="3916"/>
      <c r="P18" s="3917" t="s">
        <v>8</v>
      </c>
    </row>
    <row r="19" spans="1:47" ht="12.75" customHeight="1" x14ac:dyDescent="0.2">
      <c r="A19" s="3918"/>
      <c r="B19" s="3919"/>
      <c r="C19" s="3919"/>
      <c r="D19" s="3920"/>
      <c r="E19" s="3919"/>
      <c r="F19" s="3919"/>
      <c r="G19" s="3919"/>
      <c r="H19" s="3919"/>
      <c r="I19" s="3920"/>
      <c r="J19" s="3919"/>
      <c r="K19" s="3921"/>
      <c r="L19" s="3919" t="s">
        <v>17</v>
      </c>
      <c r="M19" s="3919"/>
      <c r="N19" s="3922"/>
      <c r="O19" s="3923"/>
      <c r="P19" s="3924"/>
      <c r="AU19" s="3925"/>
    </row>
    <row r="20" spans="1:47" ht="12.75" customHeight="1" x14ac:dyDescent="0.2">
      <c r="A20" s="3926"/>
      <c r="B20" s="3927"/>
      <c r="C20" s="3927"/>
      <c r="D20" s="3928"/>
      <c r="E20" s="3927"/>
      <c r="F20" s="3927"/>
      <c r="G20" s="3927"/>
      <c r="H20" s="3927"/>
      <c r="I20" s="3928"/>
      <c r="J20" s="3927"/>
      <c r="K20" s="3927"/>
      <c r="L20" s="3927"/>
      <c r="M20" s="3927"/>
      <c r="N20" s="3929"/>
      <c r="O20" s="3930"/>
      <c r="P20" s="3931"/>
    </row>
    <row r="21" spans="1:47" ht="12.75" customHeight="1" x14ac:dyDescent="0.2">
      <c r="A21" s="3932"/>
      <c r="B21" s="3933"/>
      <c r="C21" s="3934"/>
      <c r="D21" s="3934"/>
      <c r="E21" s="3933"/>
      <c r="F21" s="3933"/>
      <c r="G21" s="3933"/>
      <c r="H21" s="3933" t="s">
        <v>8</v>
      </c>
      <c r="I21" s="3935"/>
      <c r="J21" s="3933"/>
      <c r="K21" s="3933"/>
      <c r="L21" s="3933"/>
      <c r="M21" s="3933"/>
      <c r="N21" s="3936"/>
      <c r="O21" s="3937"/>
      <c r="P21" s="3938"/>
    </row>
    <row r="22" spans="1:47" ht="12.75" customHeight="1" x14ac:dyDescent="0.2">
      <c r="A22" s="3939"/>
      <c r="B22" s="3940"/>
      <c r="C22" s="3940"/>
      <c r="D22" s="3941"/>
      <c r="E22" s="3940"/>
      <c r="F22" s="3940"/>
      <c r="G22" s="3940"/>
      <c r="H22" s="3940"/>
      <c r="I22" s="3941"/>
      <c r="J22" s="3940"/>
      <c r="K22" s="3940"/>
      <c r="L22" s="3940"/>
      <c r="M22" s="3940"/>
      <c r="N22" s="3940"/>
      <c r="O22" s="3940"/>
      <c r="P22" s="3942"/>
    </row>
    <row r="23" spans="1:47" ht="12.75" customHeight="1" x14ac:dyDescent="0.2">
      <c r="A23" s="3943" t="s">
        <v>18</v>
      </c>
      <c r="B23" s="3944"/>
      <c r="C23" s="3944"/>
      <c r="D23" s="3945"/>
      <c r="E23" s="3946" t="s">
        <v>19</v>
      </c>
      <c r="F23" s="3946"/>
      <c r="G23" s="3946"/>
      <c r="H23" s="3946"/>
      <c r="I23" s="3946"/>
      <c r="J23" s="3946"/>
      <c r="K23" s="3946"/>
      <c r="L23" s="3946"/>
      <c r="M23" s="3944"/>
      <c r="N23" s="3944"/>
      <c r="O23" s="3944"/>
      <c r="P23" s="3947"/>
    </row>
    <row r="24" spans="1:47" ht="15.75" x14ac:dyDescent="0.25">
      <c r="A24" s="3948"/>
      <c r="B24" s="3949"/>
      <c r="C24" s="3949"/>
      <c r="D24" s="3950"/>
      <c r="E24" s="3951" t="s">
        <v>20</v>
      </c>
      <c r="F24" s="3951"/>
      <c r="G24" s="3951"/>
      <c r="H24" s="3951"/>
      <c r="I24" s="3951"/>
      <c r="J24" s="3951"/>
      <c r="K24" s="3951"/>
      <c r="L24" s="3951"/>
      <c r="M24" s="3949"/>
      <c r="N24" s="3949"/>
      <c r="O24" s="3949"/>
      <c r="P24" s="3952"/>
    </row>
    <row r="25" spans="1:47" ht="12.75" customHeight="1" x14ac:dyDescent="0.2">
      <c r="A25" s="3953"/>
      <c r="B25" s="3954" t="s">
        <v>21</v>
      </c>
      <c r="C25" s="3955"/>
      <c r="D25" s="3955"/>
      <c r="E25" s="3955"/>
      <c r="F25" s="3955"/>
      <c r="G25" s="3955"/>
      <c r="H25" s="3955"/>
      <c r="I25" s="3955"/>
      <c r="J25" s="3955"/>
      <c r="K25" s="3955"/>
      <c r="L25" s="3955"/>
      <c r="M25" s="3955"/>
      <c r="N25" s="3955"/>
      <c r="O25" s="3956"/>
      <c r="P25" s="3957"/>
    </row>
    <row r="26" spans="1:47" ht="12.75" customHeight="1" x14ac:dyDescent="0.2">
      <c r="A26" s="3958" t="s">
        <v>22</v>
      </c>
      <c r="B26" s="3959" t="s">
        <v>23</v>
      </c>
      <c r="C26" s="3959"/>
      <c r="D26" s="3958" t="s">
        <v>24</v>
      </c>
      <c r="E26" s="3958" t="s">
        <v>25</v>
      </c>
      <c r="F26" s="3958" t="s">
        <v>22</v>
      </c>
      <c r="G26" s="3959" t="s">
        <v>23</v>
      </c>
      <c r="H26" s="3959"/>
      <c r="I26" s="3958" t="s">
        <v>24</v>
      </c>
      <c r="J26" s="3958" t="s">
        <v>25</v>
      </c>
      <c r="K26" s="3958" t="s">
        <v>22</v>
      </c>
      <c r="L26" s="3959" t="s">
        <v>23</v>
      </c>
      <c r="M26" s="3959"/>
      <c r="N26" s="3960" t="s">
        <v>24</v>
      </c>
      <c r="O26" s="3958" t="s">
        <v>25</v>
      </c>
      <c r="P26" s="3961"/>
    </row>
    <row r="27" spans="1:47" ht="12.75" customHeight="1" x14ac:dyDescent="0.2">
      <c r="A27" s="3962"/>
      <c r="B27" s="3963" t="s">
        <v>26</v>
      </c>
      <c r="C27" s="3963" t="s">
        <v>2</v>
      </c>
      <c r="D27" s="3962"/>
      <c r="E27" s="3962"/>
      <c r="F27" s="3962"/>
      <c r="G27" s="3963" t="s">
        <v>26</v>
      </c>
      <c r="H27" s="3963" t="s">
        <v>2</v>
      </c>
      <c r="I27" s="3962"/>
      <c r="J27" s="3962"/>
      <c r="K27" s="3962"/>
      <c r="L27" s="3963" t="s">
        <v>26</v>
      </c>
      <c r="M27" s="3963" t="s">
        <v>2</v>
      </c>
      <c r="N27" s="3964"/>
      <c r="O27" s="3962"/>
      <c r="P27" s="3965"/>
      <c r="Q27" s="37" t="s">
        <v>166</v>
      </c>
      <c r="R27" s="38"/>
      <c r="S27" t="s">
        <v>167</v>
      </c>
    </row>
    <row r="28" spans="1:47" ht="12.75" customHeight="1" x14ac:dyDescent="0.2">
      <c r="A28" s="3966">
        <v>1</v>
      </c>
      <c r="B28" s="3967">
        <v>0</v>
      </c>
      <c r="C28" s="3968">
        <v>0.15</v>
      </c>
      <c r="D28" s="3969">
        <v>16000</v>
      </c>
      <c r="E28" s="3970">
        <f t="shared" ref="E28:E59" si="0">D28*(100-2.62)/100</f>
        <v>15580.8</v>
      </c>
      <c r="F28" s="3971">
        <v>33</v>
      </c>
      <c r="G28" s="3972">
        <v>8</v>
      </c>
      <c r="H28" s="3972">
        <v>8.15</v>
      </c>
      <c r="I28" s="3969">
        <v>16000</v>
      </c>
      <c r="J28" s="3970">
        <f t="shared" ref="J28:J59" si="1">I28*(100-2.62)/100</f>
        <v>15580.8</v>
      </c>
      <c r="K28" s="3971">
        <v>65</v>
      </c>
      <c r="L28" s="3972">
        <v>16</v>
      </c>
      <c r="M28" s="3972">
        <v>16.149999999999999</v>
      </c>
      <c r="N28" s="3969">
        <v>16000</v>
      </c>
      <c r="O28" s="3970">
        <f t="shared" ref="O28:O59" si="2">N28*(100-2.62)/100</f>
        <v>15580.8</v>
      </c>
      <c r="P28" s="3973"/>
      <c r="Q28" s="9764">
        <v>0</v>
      </c>
      <c r="R28" s="10692">
        <v>0.15</v>
      </c>
      <c r="S28" s="12">
        <f>AVERAGE(D28:D31)</f>
        <v>16000</v>
      </c>
    </row>
    <row r="29" spans="1:47" ht="12.75" customHeight="1" x14ac:dyDescent="0.2">
      <c r="A29" s="3974">
        <v>2</v>
      </c>
      <c r="B29" s="3974">
        <v>0.15</v>
      </c>
      <c r="C29" s="3975">
        <v>0.3</v>
      </c>
      <c r="D29" s="3976">
        <v>16000</v>
      </c>
      <c r="E29" s="3977">
        <f t="shared" si="0"/>
        <v>15580.8</v>
      </c>
      <c r="F29" s="3978">
        <v>34</v>
      </c>
      <c r="G29" s="3979">
        <v>8.15</v>
      </c>
      <c r="H29" s="3979">
        <v>8.3000000000000007</v>
      </c>
      <c r="I29" s="3976">
        <v>16000</v>
      </c>
      <c r="J29" s="3977">
        <f t="shared" si="1"/>
        <v>15580.8</v>
      </c>
      <c r="K29" s="3978">
        <v>66</v>
      </c>
      <c r="L29" s="3979">
        <v>16.149999999999999</v>
      </c>
      <c r="M29" s="3979">
        <v>16.3</v>
      </c>
      <c r="N29" s="3976">
        <v>16000</v>
      </c>
      <c r="O29" s="3977">
        <f t="shared" si="2"/>
        <v>15580.8</v>
      </c>
      <c r="P29" s="3980"/>
      <c r="Q29" s="10696">
        <v>1</v>
      </c>
      <c r="R29" s="10692">
        <v>1.1499999999999999</v>
      </c>
      <c r="S29" s="12">
        <f>AVERAGE(D32:D35)</f>
        <v>16000</v>
      </c>
    </row>
    <row r="30" spans="1:47" ht="12.75" customHeight="1" x14ac:dyDescent="0.2">
      <c r="A30" s="3981">
        <v>3</v>
      </c>
      <c r="B30" s="3982">
        <v>0.3</v>
      </c>
      <c r="C30" s="3983">
        <v>0.45</v>
      </c>
      <c r="D30" s="3984">
        <v>16000</v>
      </c>
      <c r="E30" s="3985">
        <f t="shared" si="0"/>
        <v>15580.8</v>
      </c>
      <c r="F30" s="3986">
        <v>35</v>
      </c>
      <c r="G30" s="3987">
        <v>8.3000000000000007</v>
      </c>
      <c r="H30" s="3987">
        <v>8.4499999999999993</v>
      </c>
      <c r="I30" s="3984">
        <v>16000</v>
      </c>
      <c r="J30" s="3985">
        <f t="shared" si="1"/>
        <v>15580.8</v>
      </c>
      <c r="K30" s="3986">
        <v>67</v>
      </c>
      <c r="L30" s="3987">
        <v>16.3</v>
      </c>
      <c r="M30" s="3987">
        <v>16.45</v>
      </c>
      <c r="N30" s="3984">
        <v>16000</v>
      </c>
      <c r="O30" s="3985">
        <f t="shared" si="2"/>
        <v>15580.8</v>
      </c>
      <c r="P30" s="3988"/>
      <c r="Q30" s="10630">
        <v>2</v>
      </c>
      <c r="R30" s="10692">
        <v>2.15</v>
      </c>
      <c r="S30" s="12">
        <f>AVERAGE(D36:D39)</f>
        <v>16000</v>
      </c>
      <c r="V30" s="3989"/>
    </row>
    <row r="31" spans="1:47" ht="12.75" customHeight="1" x14ac:dyDescent="0.2">
      <c r="A31" s="3990">
        <v>4</v>
      </c>
      <c r="B31" s="3990">
        <v>0.45</v>
      </c>
      <c r="C31" s="3991">
        <v>1</v>
      </c>
      <c r="D31" s="3992">
        <v>16000</v>
      </c>
      <c r="E31" s="3993">
        <f t="shared" si="0"/>
        <v>15580.8</v>
      </c>
      <c r="F31" s="3994">
        <v>36</v>
      </c>
      <c r="G31" s="3991">
        <v>8.4499999999999993</v>
      </c>
      <c r="H31" s="3991">
        <v>9</v>
      </c>
      <c r="I31" s="3992">
        <v>16000</v>
      </c>
      <c r="J31" s="3993">
        <f t="shared" si="1"/>
        <v>15580.8</v>
      </c>
      <c r="K31" s="3994">
        <v>68</v>
      </c>
      <c r="L31" s="3991">
        <v>16.45</v>
      </c>
      <c r="M31" s="3991">
        <v>17</v>
      </c>
      <c r="N31" s="3992">
        <v>16000</v>
      </c>
      <c r="O31" s="3993">
        <f t="shared" si="2"/>
        <v>15580.8</v>
      </c>
      <c r="P31" s="3995"/>
      <c r="Q31" s="10630">
        <v>3</v>
      </c>
      <c r="R31" s="10631">
        <v>3.15</v>
      </c>
      <c r="S31" s="12">
        <f>AVERAGE(D40:D43)</f>
        <v>16000</v>
      </c>
    </row>
    <row r="32" spans="1:47" ht="12.75" customHeight="1" x14ac:dyDescent="0.2">
      <c r="A32" s="3996">
        <v>5</v>
      </c>
      <c r="B32" s="3997">
        <v>1</v>
      </c>
      <c r="C32" s="3998">
        <v>1.1499999999999999</v>
      </c>
      <c r="D32" s="3999">
        <v>16000</v>
      </c>
      <c r="E32" s="4000">
        <f t="shared" si="0"/>
        <v>15580.8</v>
      </c>
      <c r="F32" s="4001">
        <v>37</v>
      </c>
      <c r="G32" s="3997">
        <v>9</v>
      </c>
      <c r="H32" s="3997">
        <v>9.15</v>
      </c>
      <c r="I32" s="3999">
        <v>16000</v>
      </c>
      <c r="J32" s="4000">
        <f t="shared" si="1"/>
        <v>15580.8</v>
      </c>
      <c r="K32" s="4001">
        <v>69</v>
      </c>
      <c r="L32" s="3997">
        <v>17</v>
      </c>
      <c r="M32" s="3997">
        <v>17.149999999999999</v>
      </c>
      <c r="N32" s="3999">
        <v>16000</v>
      </c>
      <c r="O32" s="4000">
        <f t="shared" si="2"/>
        <v>15580.8</v>
      </c>
      <c r="P32" s="4002"/>
      <c r="Q32" s="10630">
        <v>4</v>
      </c>
      <c r="R32" s="10631">
        <v>4.1500000000000004</v>
      </c>
      <c r="S32" s="12">
        <f>AVERAGE(D44:D47)</f>
        <v>16000</v>
      </c>
      <c r="AQ32" s="3999"/>
    </row>
    <row r="33" spans="1:19" ht="12.75" customHeight="1" x14ac:dyDescent="0.2">
      <c r="A33" s="4003">
        <v>6</v>
      </c>
      <c r="B33" s="4004">
        <v>1.1499999999999999</v>
      </c>
      <c r="C33" s="4005">
        <v>1.3</v>
      </c>
      <c r="D33" s="4006">
        <v>16000</v>
      </c>
      <c r="E33" s="4007">
        <f t="shared" si="0"/>
        <v>15580.8</v>
      </c>
      <c r="F33" s="4008">
        <v>38</v>
      </c>
      <c r="G33" s="4005">
        <v>9.15</v>
      </c>
      <c r="H33" s="4005">
        <v>9.3000000000000007</v>
      </c>
      <c r="I33" s="4006">
        <v>16000</v>
      </c>
      <c r="J33" s="4007">
        <f t="shared" si="1"/>
        <v>15580.8</v>
      </c>
      <c r="K33" s="4008">
        <v>70</v>
      </c>
      <c r="L33" s="4005">
        <v>17.149999999999999</v>
      </c>
      <c r="M33" s="4005">
        <v>17.3</v>
      </c>
      <c r="N33" s="4006">
        <v>16000</v>
      </c>
      <c r="O33" s="4007">
        <f t="shared" si="2"/>
        <v>15580.8</v>
      </c>
      <c r="P33" s="4009"/>
      <c r="Q33" s="10696">
        <v>5</v>
      </c>
      <c r="R33" s="10631">
        <v>5.15</v>
      </c>
      <c r="S33" s="12">
        <f>AVERAGE(D48:D51)</f>
        <v>16000</v>
      </c>
    </row>
    <row r="34" spans="1:19" x14ac:dyDescent="0.2">
      <c r="A34" s="4010">
        <v>7</v>
      </c>
      <c r="B34" s="4011">
        <v>1.3</v>
      </c>
      <c r="C34" s="4012">
        <v>1.45</v>
      </c>
      <c r="D34" s="4013">
        <v>16000</v>
      </c>
      <c r="E34" s="4014">
        <f t="shared" si="0"/>
        <v>15580.8</v>
      </c>
      <c r="F34" s="4015">
        <v>39</v>
      </c>
      <c r="G34" s="4016">
        <v>9.3000000000000007</v>
      </c>
      <c r="H34" s="4016">
        <v>9.4499999999999993</v>
      </c>
      <c r="I34" s="4013">
        <v>16000</v>
      </c>
      <c r="J34" s="4014">
        <f t="shared" si="1"/>
        <v>15580.8</v>
      </c>
      <c r="K34" s="4015">
        <v>71</v>
      </c>
      <c r="L34" s="4016">
        <v>17.3</v>
      </c>
      <c r="M34" s="4016">
        <v>17.45</v>
      </c>
      <c r="N34" s="4013">
        <v>16000</v>
      </c>
      <c r="O34" s="4014">
        <f t="shared" si="2"/>
        <v>15580.8</v>
      </c>
      <c r="P34" s="4017"/>
      <c r="Q34" s="10696">
        <v>6</v>
      </c>
      <c r="R34" s="10631">
        <v>6.15</v>
      </c>
      <c r="S34" s="12">
        <f>AVERAGE(D52:D55)</f>
        <v>16000</v>
      </c>
    </row>
    <row r="35" spans="1:19" x14ac:dyDescent="0.2">
      <c r="A35" s="4018">
        <v>8</v>
      </c>
      <c r="B35" s="4018">
        <v>1.45</v>
      </c>
      <c r="C35" s="4019">
        <v>2</v>
      </c>
      <c r="D35" s="4020">
        <v>16000</v>
      </c>
      <c r="E35" s="4021">
        <f t="shared" si="0"/>
        <v>15580.8</v>
      </c>
      <c r="F35" s="4022">
        <v>40</v>
      </c>
      <c r="G35" s="4019">
        <v>9.4499999999999993</v>
      </c>
      <c r="H35" s="4019">
        <v>10</v>
      </c>
      <c r="I35" s="4020">
        <v>16000</v>
      </c>
      <c r="J35" s="4021">
        <f t="shared" si="1"/>
        <v>15580.8</v>
      </c>
      <c r="K35" s="4022">
        <v>72</v>
      </c>
      <c r="L35" s="4023">
        <v>17.45</v>
      </c>
      <c r="M35" s="4019">
        <v>18</v>
      </c>
      <c r="N35" s="4020">
        <v>16000</v>
      </c>
      <c r="O35" s="4021">
        <f t="shared" si="2"/>
        <v>15580.8</v>
      </c>
      <c r="P35" s="4024"/>
      <c r="Q35" s="10696">
        <v>7</v>
      </c>
      <c r="R35" s="10631">
        <v>7.15</v>
      </c>
      <c r="S35" s="12">
        <f>AVERAGE(D56:D59)</f>
        <v>16000</v>
      </c>
    </row>
    <row r="36" spans="1:19" x14ac:dyDescent="0.2">
      <c r="A36" s="4025">
        <v>9</v>
      </c>
      <c r="B36" s="4026">
        <v>2</v>
      </c>
      <c r="C36" s="4027">
        <v>2.15</v>
      </c>
      <c r="D36" s="4028">
        <v>16000</v>
      </c>
      <c r="E36" s="4029">
        <f t="shared" si="0"/>
        <v>15580.8</v>
      </c>
      <c r="F36" s="4030">
        <v>41</v>
      </c>
      <c r="G36" s="4031">
        <v>10</v>
      </c>
      <c r="H36" s="4032">
        <v>10.15</v>
      </c>
      <c r="I36" s="4028">
        <v>16000</v>
      </c>
      <c r="J36" s="4029">
        <f t="shared" si="1"/>
        <v>15580.8</v>
      </c>
      <c r="K36" s="4030">
        <v>73</v>
      </c>
      <c r="L36" s="4032">
        <v>18</v>
      </c>
      <c r="M36" s="4031">
        <v>18.149999999999999</v>
      </c>
      <c r="N36" s="4028">
        <v>16000</v>
      </c>
      <c r="O36" s="4029">
        <f t="shared" si="2"/>
        <v>15580.8</v>
      </c>
      <c r="P36" s="4033"/>
      <c r="Q36" s="10696">
        <v>8</v>
      </c>
      <c r="R36" s="10696">
        <v>8.15</v>
      </c>
      <c r="S36" s="12">
        <f>AVERAGE(I28:I31)</f>
        <v>16000</v>
      </c>
    </row>
    <row r="37" spans="1:19" x14ac:dyDescent="0.2">
      <c r="A37" s="4034">
        <v>10</v>
      </c>
      <c r="B37" s="4034">
        <v>2.15</v>
      </c>
      <c r="C37" s="4035">
        <v>2.2999999999999998</v>
      </c>
      <c r="D37" s="4036">
        <v>16000</v>
      </c>
      <c r="E37" s="4037">
        <f t="shared" si="0"/>
        <v>15580.8</v>
      </c>
      <c r="F37" s="4038">
        <v>42</v>
      </c>
      <c r="G37" s="4035">
        <v>10.15</v>
      </c>
      <c r="H37" s="4039">
        <v>10.3</v>
      </c>
      <c r="I37" s="4036">
        <v>16000</v>
      </c>
      <c r="J37" s="4037">
        <f t="shared" si="1"/>
        <v>15580.8</v>
      </c>
      <c r="K37" s="4038">
        <v>74</v>
      </c>
      <c r="L37" s="4039">
        <v>18.149999999999999</v>
      </c>
      <c r="M37" s="4035">
        <v>18.3</v>
      </c>
      <c r="N37" s="4036">
        <v>16000</v>
      </c>
      <c r="O37" s="4037">
        <f t="shared" si="2"/>
        <v>15580.8</v>
      </c>
      <c r="P37" s="4040"/>
      <c r="Q37" s="10696">
        <v>9</v>
      </c>
      <c r="R37" s="10696">
        <v>9.15</v>
      </c>
      <c r="S37" s="12">
        <f>AVERAGE(I32:I35)</f>
        <v>16000</v>
      </c>
    </row>
    <row r="38" spans="1:19" x14ac:dyDescent="0.2">
      <c r="A38" s="4041">
        <v>11</v>
      </c>
      <c r="B38" s="4042">
        <v>2.2999999999999998</v>
      </c>
      <c r="C38" s="4043">
        <v>2.4500000000000002</v>
      </c>
      <c r="D38" s="4044">
        <v>16000</v>
      </c>
      <c r="E38" s="4045">
        <f t="shared" si="0"/>
        <v>15580.8</v>
      </c>
      <c r="F38" s="4046">
        <v>43</v>
      </c>
      <c r="G38" s="4047">
        <v>10.3</v>
      </c>
      <c r="H38" s="4048">
        <v>10.45</v>
      </c>
      <c r="I38" s="4044">
        <v>16000</v>
      </c>
      <c r="J38" s="4045">
        <f t="shared" si="1"/>
        <v>15580.8</v>
      </c>
      <c r="K38" s="4046">
        <v>75</v>
      </c>
      <c r="L38" s="4048">
        <v>18.3</v>
      </c>
      <c r="M38" s="4047">
        <v>18.45</v>
      </c>
      <c r="N38" s="4044">
        <v>16000</v>
      </c>
      <c r="O38" s="4045">
        <f t="shared" si="2"/>
        <v>15580.8</v>
      </c>
      <c r="P38" s="4049"/>
      <c r="Q38" s="10696">
        <v>10</v>
      </c>
      <c r="R38" s="10693">
        <v>10.15</v>
      </c>
      <c r="S38" s="12">
        <f>AVERAGE(I36:I39)</f>
        <v>16000</v>
      </c>
    </row>
    <row r="39" spans="1:19" x14ac:dyDescent="0.2">
      <c r="A39" s="4050">
        <v>12</v>
      </c>
      <c r="B39" s="4050">
        <v>2.4500000000000002</v>
      </c>
      <c r="C39" s="4051">
        <v>3</v>
      </c>
      <c r="D39" s="4052">
        <v>16000</v>
      </c>
      <c r="E39" s="4053">
        <f t="shared" si="0"/>
        <v>15580.8</v>
      </c>
      <c r="F39" s="4054">
        <v>44</v>
      </c>
      <c r="G39" s="4051">
        <v>10.45</v>
      </c>
      <c r="H39" s="4055">
        <v>11</v>
      </c>
      <c r="I39" s="4052">
        <v>16000</v>
      </c>
      <c r="J39" s="4053">
        <f t="shared" si="1"/>
        <v>15580.8</v>
      </c>
      <c r="K39" s="4054">
        <v>76</v>
      </c>
      <c r="L39" s="4055">
        <v>18.45</v>
      </c>
      <c r="M39" s="4051">
        <v>19</v>
      </c>
      <c r="N39" s="4052">
        <v>16000</v>
      </c>
      <c r="O39" s="4053">
        <f t="shared" si="2"/>
        <v>15580.8</v>
      </c>
      <c r="P39" s="4056"/>
      <c r="Q39" s="10696">
        <v>11</v>
      </c>
      <c r="R39" s="10693">
        <v>11.15</v>
      </c>
      <c r="S39" s="12">
        <f>AVERAGE(I40:I43)</f>
        <v>16000</v>
      </c>
    </row>
    <row r="40" spans="1:19" x14ac:dyDescent="0.2">
      <c r="A40" s="4057">
        <v>13</v>
      </c>
      <c r="B40" s="4058">
        <v>3</v>
      </c>
      <c r="C40" s="4059">
        <v>3.15</v>
      </c>
      <c r="D40" s="4060">
        <v>16000</v>
      </c>
      <c r="E40" s="4061">
        <f t="shared" si="0"/>
        <v>15580.8</v>
      </c>
      <c r="F40" s="4062">
        <v>45</v>
      </c>
      <c r="G40" s="4063">
        <v>11</v>
      </c>
      <c r="H40" s="4064">
        <v>11.15</v>
      </c>
      <c r="I40" s="4060">
        <v>16000</v>
      </c>
      <c r="J40" s="4061">
        <f t="shared" si="1"/>
        <v>15580.8</v>
      </c>
      <c r="K40" s="4062">
        <v>77</v>
      </c>
      <c r="L40" s="4064">
        <v>19</v>
      </c>
      <c r="M40" s="4063">
        <v>19.149999999999999</v>
      </c>
      <c r="N40" s="4060">
        <v>16000</v>
      </c>
      <c r="O40" s="4061">
        <f t="shared" si="2"/>
        <v>15580.8</v>
      </c>
      <c r="P40" s="4065"/>
      <c r="Q40" s="10696">
        <v>12</v>
      </c>
      <c r="R40" s="10693">
        <v>12.15</v>
      </c>
      <c r="S40" s="12">
        <f>AVERAGE(I44:I47)</f>
        <v>16000</v>
      </c>
    </row>
    <row r="41" spans="1:19" x14ac:dyDescent="0.2">
      <c r="A41" s="4066">
        <v>14</v>
      </c>
      <c r="B41" s="4066">
        <v>3.15</v>
      </c>
      <c r="C41" s="4067">
        <v>3.3</v>
      </c>
      <c r="D41" s="4068">
        <v>16000</v>
      </c>
      <c r="E41" s="4069">
        <f t="shared" si="0"/>
        <v>15580.8</v>
      </c>
      <c r="F41" s="4070">
        <v>46</v>
      </c>
      <c r="G41" s="4071">
        <v>11.15</v>
      </c>
      <c r="H41" s="4067">
        <v>11.3</v>
      </c>
      <c r="I41" s="4068">
        <v>16000</v>
      </c>
      <c r="J41" s="4069">
        <f t="shared" si="1"/>
        <v>15580.8</v>
      </c>
      <c r="K41" s="4070">
        <v>78</v>
      </c>
      <c r="L41" s="4067">
        <v>19.149999999999999</v>
      </c>
      <c r="M41" s="4071">
        <v>19.3</v>
      </c>
      <c r="N41" s="4068">
        <v>16000</v>
      </c>
      <c r="O41" s="4069">
        <f t="shared" si="2"/>
        <v>15580.8</v>
      </c>
      <c r="P41" s="4072"/>
      <c r="Q41" s="10696">
        <v>13</v>
      </c>
      <c r="R41" s="10693">
        <v>13.15</v>
      </c>
      <c r="S41" s="12">
        <f>AVERAGE(I48:I51)</f>
        <v>16000</v>
      </c>
    </row>
    <row r="42" spans="1:19" x14ac:dyDescent="0.2">
      <c r="A42" s="4073">
        <v>15</v>
      </c>
      <c r="B42" s="4074">
        <v>3.3</v>
      </c>
      <c r="C42" s="4075">
        <v>3.45</v>
      </c>
      <c r="D42" s="4076">
        <v>16000</v>
      </c>
      <c r="E42" s="4077">
        <f t="shared" si="0"/>
        <v>15580.8</v>
      </c>
      <c r="F42" s="4078">
        <v>47</v>
      </c>
      <c r="G42" s="4079">
        <v>11.3</v>
      </c>
      <c r="H42" s="4080">
        <v>11.45</v>
      </c>
      <c r="I42" s="4076">
        <v>16000</v>
      </c>
      <c r="J42" s="4077">
        <f t="shared" si="1"/>
        <v>15580.8</v>
      </c>
      <c r="K42" s="4078">
        <v>79</v>
      </c>
      <c r="L42" s="4080">
        <v>19.3</v>
      </c>
      <c r="M42" s="4079">
        <v>19.45</v>
      </c>
      <c r="N42" s="4076">
        <v>16000</v>
      </c>
      <c r="O42" s="4077">
        <f t="shared" si="2"/>
        <v>15580.8</v>
      </c>
      <c r="P42" s="4081"/>
      <c r="Q42" s="10696">
        <v>14</v>
      </c>
      <c r="R42" s="10693">
        <v>14.15</v>
      </c>
      <c r="S42" s="12">
        <f>AVERAGE(I52:I55)</f>
        <v>16000</v>
      </c>
    </row>
    <row r="43" spans="1:19" x14ac:dyDescent="0.2">
      <c r="A43" s="4082">
        <v>16</v>
      </c>
      <c r="B43" s="4082">
        <v>3.45</v>
      </c>
      <c r="C43" s="4083">
        <v>4</v>
      </c>
      <c r="D43" s="4084">
        <v>16000</v>
      </c>
      <c r="E43" s="4085">
        <f t="shared" si="0"/>
        <v>15580.8</v>
      </c>
      <c r="F43" s="4086">
        <v>48</v>
      </c>
      <c r="G43" s="4087">
        <v>11.45</v>
      </c>
      <c r="H43" s="4083">
        <v>12</v>
      </c>
      <c r="I43" s="4084">
        <v>16000</v>
      </c>
      <c r="J43" s="4085">
        <f t="shared" si="1"/>
        <v>15580.8</v>
      </c>
      <c r="K43" s="4086">
        <v>80</v>
      </c>
      <c r="L43" s="4083">
        <v>19.45</v>
      </c>
      <c r="M43" s="4083">
        <v>20</v>
      </c>
      <c r="N43" s="4084">
        <v>16000</v>
      </c>
      <c r="O43" s="4085">
        <f t="shared" si="2"/>
        <v>15580.8</v>
      </c>
      <c r="P43" s="4088"/>
      <c r="Q43" s="10696">
        <v>15</v>
      </c>
      <c r="R43" s="10696">
        <v>15.15</v>
      </c>
      <c r="S43" s="12">
        <f>AVERAGE(I56:I59)</f>
        <v>16000</v>
      </c>
    </row>
    <row r="44" spans="1:19" x14ac:dyDescent="0.2">
      <c r="A44" s="4089">
        <v>17</v>
      </c>
      <c r="B44" s="4090">
        <v>4</v>
      </c>
      <c r="C44" s="4091">
        <v>4.1500000000000004</v>
      </c>
      <c r="D44" s="4092">
        <v>16000</v>
      </c>
      <c r="E44" s="4093">
        <f t="shared" si="0"/>
        <v>15580.8</v>
      </c>
      <c r="F44" s="4094">
        <v>49</v>
      </c>
      <c r="G44" s="4095">
        <v>12</v>
      </c>
      <c r="H44" s="4096">
        <v>12.15</v>
      </c>
      <c r="I44" s="4092">
        <v>16000</v>
      </c>
      <c r="J44" s="4093">
        <f t="shared" si="1"/>
        <v>15580.8</v>
      </c>
      <c r="K44" s="4094">
        <v>81</v>
      </c>
      <c r="L44" s="4096">
        <v>20</v>
      </c>
      <c r="M44" s="4095">
        <v>20.149999999999999</v>
      </c>
      <c r="N44" s="4092">
        <v>16000</v>
      </c>
      <c r="O44" s="4093">
        <f t="shared" si="2"/>
        <v>15580.8</v>
      </c>
      <c r="P44" s="4097"/>
      <c r="Q44" s="10696">
        <v>16</v>
      </c>
      <c r="R44" s="10696">
        <v>16.149999999999999</v>
      </c>
      <c r="S44" s="12">
        <f>AVERAGE(N28:N31)</f>
        <v>16000</v>
      </c>
    </row>
    <row r="45" spans="1:19" x14ac:dyDescent="0.2">
      <c r="A45" s="4098">
        <v>18</v>
      </c>
      <c r="B45" s="4098">
        <v>4.1500000000000004</v>
      </c>
      <c r="C45" s="4099">
        <v>4.3</v>
      </c>
      <c r="D45" s="4100">
        <v>16000</v>
      </c>
      <c r="E45" s="4101">
        <f t="shared" si="0"/>
        <v>15580.8</v>
      </c>
      <c r="F45" s="4102">
        <v>50</v>
      </c>
      <c r="G45" s="4103">
        <v>12.15</v>
      </c>
      <c r="H45" s="4099">
        <v>12.3</v>
      </c>
      <c r="I45" s="4100">
        <v>16000</v>
      </c>
      <c r="J45" s="4101">
        <f t="shared" si="1"/>
        <v>15580.8</v>
      </c>
      <c r="K45" s="4102">
        <v>82</v>
      </c>
      <c r="L45" s="4099">
        <v>20.149999999999999</v>
      </c>
      <c r="M45" s="4103">
        <v>20.3</v>
      </c>
      <c r="N45" s="4100">
        <v>16000</v>
      </c>
      <c r="O45" s="4101">
        <f t="shared" si="2"/>
        <v>15580.8</v>
      </c>
      <c r="P45" s="4104"/>
      <c r="Q45" s="10696">
        <v>17</v>
      </c>
      <c r="R45" s="10696">
        <v>17.149999999999999</v>
      </c>
      <c r="S45" s="12">
        <f>AVERAGE(N32:N35)</f>
        <v>16000</v>
      </c>
    </row>
    <row r="46" spans="1:19" x14ac:dyDescent="0.2">
      <c r="A46" s="4105">
        <v>19</v>
      </c>
      <c r="B46" s="4106">
        <v>4.3</v>
      </c>
      <c r="C46" s="4107">
        <v>4.45</v>
      </c>
      <c r="D46" s="4108">
        <v>16000</v>
      </c>
      <c r="E46" s="4109">
        <f t="shared" si="0"/>
        <v>15580.8</v>
      </c>
      <c r="F46" s="4110">
        <v>51</v>
      </c>
      <c r="G46" s="4111">
        <v>12.3</v>
      </c>
      <c r="H46" s="4112">
        <v>12.45</v>
      </c>
      <c r="I46" s="4108">
        <v>16000</v>
      </c>
      <c r="J46" s="4109">
        <f t="shared" si="1"/>
        <v>15580.8</v>
      </c>
      <c r="K46" s="4110">
        <v>83</v>
      </c>
      <c r="L46" s="4112">
        <v>20.3</v>
      </c>
      <c r="M46" s="4111">
        <v>20.45</v>
      </c>
      <c r="N46" s="4108">
        <v>16000</v>
      </c>
      <c r="O46" s="4109">
        <f t="shared" si="2"/>
        <v>15580.8</v>
      </c>
      <c r="P46" s="4113"/>
      <c r="Q46" s="10693">
        <v>18</v>
      </c>
      <c r="R46" s="10696">
        <v>18.149999999999999</v>
      </c>
      <c r="S46" s="12">
        <f>AVERAGE(N36:N39)</f>
        <v>16000</v>
      </c>
    </row>
    <row r="47" spans="1:19" x14ac:dyDescent="0.2">
      <c r="A47" s="4114">
        <v>20</v>
      </c>
      <c r="B47" s="4114">
        <v>4.45</v>
      </c>
      <c r="C47" s="4115">
        <v>5</v>
      </c>
      <c r="D47" s="4116">
        <v>16000</v>
      </c>
      <c r="E47" s="4117">
        <f t="shared" si="0"/>
        <v>15580.8</v>
      </c>
      <c r="F47" s="4118">
        <v>52</v>
      </c>
      <c r="G47" s="4119">
        <v>12.45</v>
      </c>
      <c r="H47" s="4115">
        <v>13</v>
      </c>
      <c r="I47" s="4116">
        <v>16000</v>
      </c>
      <c r="J47" s="4117">
        <f t="shared" si="1"/>
        <v>15580.8</v>
      </c>
      <c r="K47" s="4118">
        <v>84</v>
      </c>
      <c r="L47" s="4115">
        <v>20.45</v>
      </c>
      <c r="M47" s="4119">
        <v>21</v>
      </c>
      <c r="N47" s="4116">
        <v>16000</v>
      </c>
      <c r="O47" s="4117">
        <f t="shared" si="2"/>
        <v>15580.8</v>
      </c>
      <c r="P47" s="4120"/>
      <c r="Q47" s="10693">
        <v>19</v>
      </c>
      <c r="R47" s="10696">
        <v>19.149999999999999</v>
      </c>
      <c r="S47" s="12">
        <f>AVERAGE(N40:N43)</f>
        <v>16000</v>
      </c>
    </row>
    <row r="48" spans="1:19" x14ac:dyDescent="0.2">
      <c r="A48" s="4121">
        <v>21</v>
      </c>
      <c r="B48" s="4122">
        <v>5</v>
      </c>
      <c r="C48" s="4123">
        <v>5.15</v>
      </c>
      <c r="D48" s="4124">
        <v>16000</v>
      </c>
      <c r="E48" s="4125">
        <f t="shared" si="0"/>
        <v>15580.8</v>
      </c>
      <c r="F48" s="4126">
        <v>53</v>
      </c>
      <c r="G48" s="4122">
        <v>13</v>
      </c>
      <c r="H48" s="4127">
        <v>13.15</v>
      </c>
      <c r="I48" s="4124">
        <v>16000</v>
      </c>
      <c r="J48" s="4125">
        <f t="shared" si="1"/>
        <v>15580.8</v>
      </c>
      <c r="K48" s="4126">
        <v>85</v>
      </c>
      <c r="L48" s="4127">
        <v>21</v>
      </c>
      <c r="M48" s="4122">
        <v>21.15</v>
      </c>
      <c r="N48" s="4124">
        <v>16000</v>
      </c>
      <c r="O48" s="4125">
        <f t="shared" si="2"/>
        <v>15580.8</v>
      </c>
      <c r="P48" s="4128"/>
      <c r="Q48" s="10693">
        <v>20</v>
      </c>
      <c r="R48" s="10696">
        <v>20.149999999999999</v>
      </c>
      <c r="S48" s="12">
        <f>AVERAGE(N44:N47)</f>
        <v>16000</v>
      </c>
    </row>
    <row r="49" spans="1:19" x14ac:dyDescent="0.2">
      <c r="A49" s="4129">
        <v>22</v>
      </c>
      <c r="B49" s="4130">
        <v>5.15</v>
      </c>
      <c r="C49" s="4131">
        <v>5.3</v>
      </c>
      <c r="D49" s="4132">
        <v>16000</v>
      </c>
      <c r="E49" s="4133">
        <f t="shared" si="0"/>
        <v>15580.8</v>
      </c>
      <c r="F49" s="4134">
        <v>54</v>
      </c>
      <c r="G49" s="4135">
        <v>13.15</v>
      </c>
      <c r="H49" s="4131">
        <v>13.3</v>
      </c>
      <c r="I49" s="4132">
        <v>16000</v>
      </c>
      <c r="J49" s="4133">
        <f t="shared" si="1"/>
        <v>15580.8</v>
      </c>
      <c r="K49" s="4134">
        <v>86</v>
      </c>
      <c r="L49" s="4131">
        <v>21.15</v>
      </c>
      <c r="M49" s="4135">
        <v>21.3</v>
      </c>
      <c r="N49" s="4132">
        <v>16000</v>
      </c>
      <c r="O49" s="4133">
        <f t="shared" si="2"/>
        <v>15580.8</v>
      </c>
      <c r="P49" s="4136"/>
      <c r="Q49" s="10693">
        <v>21</v>
      </c>
      <c r="R49" s="10696">
        <v>21.15</v>
      </c>
      <c r="S49" s="12">
        <f>AVERAGE(N48:N51)</f>
        <v>16000</v>
      </c>
    </row>
    <row r="50" spans="1:19" x14ac:dyDescent="0.2">
      <c r="A50" s="4137">
        <v>23</v>
      </c>
      <c r="B50" s="4138">
        <v>5.3</v>
      </c>
      <c r="C50" s="4139">
        <v>5.45</v>
      </c>
      <c r="D50" s="4140">
        <v>16000</v>
      </c>
      <c r="E50" s="4141">
        <f t="shared" si="0"/>
        <v>15580.8</v>
      </c>
      <c r="F50" s="4142">
        <v>55</v>
      </c>
      <c r="G50" s="4138">
        <v>13.3</v>
      </c>
      <c r="H50" s="4143">
        <v>13.45</v>
      </c>
      <c r="I50" s="4140">
        <v>16000</v>
      </c>
      <c r="J50" s="4141">
        <f t="shared" si="1"/>
        <v>15580.8</v>
      </c>
      <c r="K50" s="4142">
        <v>87</v>
      </c>
      <c r="L50" s="4143">
        <v>21.3</v>
      </c>
      <c r="M50" s="4138">
        <v>21.45</v>
      </c>
      <c r="N50" s="4140">
        <v>16000</v>
      </c>
      <c r="O50" s="4141">
        <f t="shared" si="2"/>
        <v>15580.8</v>
      </c>
      <c r="P50" s="4144"/>
      <c r="Q50" s="10693">
        <v>22</v>
      </c>
      <c r="R50" s="10696">
        <v>22.15</v>
      </c>
      <c r="S50" s="12">
        <f>AVERAGE(N52:N55)</f>
        <v>16000</v>
      </c>
    </row>
    <row r="51" spans="1:19" x14ac:dyDescent="0.2">
      <c r="A51" s="4145">
        <v>24</v>
      </c>
      <c r="B51" s="4146">
        <v>5.45</v>
      </c>
      <c r="C51" s="4147">
        <v>6</v>
      </c>
      <c r="D51" s="4148">
        <v>16000</v>
      </c>
      <c r="E51" s="4149">
        <f t="shared" si="0"/>
        <v>15580.8</v>
      </c>
      <c r="F51" s="4150">
        <v>56</v>
      </c>
      <c r="G51" s="4151">
        <v>13.45</v>
      </c>
      <c r="H51" s="4147">
        <v>14</v>
      </c>
      <c r="I51" s="4148">
        <v>16000</v>
      </c>
      <c r="J51" s="4149">
        <f t="shared" si="1"/>
        <v>15580.8</v>
      </c>
      <c r="K51" s="4150">
        <v>88</v>
      </c>
      <c r="L51" s="4147">
        <v>21.45</v>
      </c>
      <c r="M51" s="4151">
        <v>22</v>
      </c>
      <c r="N51" s="4148">
        <v>16000</v>
      </c>
      <c r="O51" s="4149">
        <f t="shared" si="2"/>
        <v>15580.8</v>
      </c>
      <c r="P51" s="4152"/>
      <c r="Q51" s="10693">
        <v>23</v>
      </c>
      <c r="R51" s="10696">
        <v>23.15</v>
      </c>
      <c r="S51" s="12">
        <f>AVERAGE(N56:N59)</f>
        <v>16000</v>
      </c>
    </row>
    <row r="52" spans="1:19" x14ac:dyDescent="0.2">
      <c r="A52" s="4153">
        <v>25</v>
      </c>
      <c r="B52" s="4154">
        <v>6</v>
      </c>
      <c r="C52" s="4155">
        <v>6.15</v>
      </c>
      <c r="D52" s="4156">
        <v>16000</v>
      </c>
      <c r="E52" s="4157">
        <f t="shared" si="0"/>
        <v>15580.8</v>
      </c>
      <c r="F52" s="4158">
        <v>57</v>
      </c>
      <c r="G52" s="4154">
        <v>14</v>
      </c>
      <c r="H52" s="4159">
        <v>14.15</v>
      </c>
      <c r="I52" s="4156">
        <v>16000</v>
      </c>
      <c r="J52" s="4157">
        <f t="shared" si="1"/>
        <v>15580.8</v>
      </c>
      <c r="K52" s="4158">
        <v>89</v>
      </c>
      <c r="L52" s="4159">
        <v>22</v>
      </c>
      <c r="M52" s="4154">
        <v>22.15</v>
      </c>
      <c r="N52" s="4156">
        <v>16000</v>
      </c>
      <c r="O52" s="4157">
        <f t="shared" si="2"/>
        <v>15580.8</v>
      </c>
      <c r="P52" s="4160"/>
      <c r="Q52" t="s">
        <v>168</v>
      </c>
      <c r="S52" s="12">
        <f>AVERAGE(S28:S51)</f>
        <v>16000</v>
      </c>
    </row>
    <row r="53" spans="1:19" x14ac:dyDescent="0.2">
      <c r="A53" s="4161">
        <v>26</v>
      </c>
      <c r="B53" s="4162">
        <v>6.15</v>
      </c>
      <c r="C53" s="4163">
        <v>6.3</v>
      </c>
      <c r="D53" s="4164">
        <v>16000</v>
      </c>
      <c r="E53" s="4165">
        <f t="shared" si="0"/>
        <v>15580.8</v>
      </c>
      <c r="F53" s="4166">
        <v>58</v>
      </c>
      <c r="G53" s="4167">
        <v>14.15</v>
      </c>
      <c r="H53" s="4163">
        <v>14.3</v>
      </c>
      <c r="I53" s="4164">
        <v>16000</v>
      </c>
      <c r="J53" s="4165">
        <f t="shared" si="1"/>
        <v>15580.8</v>
      </c>
      <c r="K53" s="4166">
        <v>90</v>
      </c>
      <c r="L53" s="4163">
        <v>22.15</v>
      </c>
      <c r="M53" s="4167">
        <v>22.3</v>
      </c>
      <c r="N53" s="4164">
        <v>16000</v>
      </c>
      <c r="O53" s="4165">
        <f t="shared" si="2"/>
        <v>15580.8</v>
      </c>
      <c r="P53" s="4168"/>
    </row>
    <row r="54" spans="1:19" x14ac:dyDescent="0.2">
      <c r="A54" s="4169">
        <v>27</v>
      </c>
      <c r="B54" s="4170">
        <v>6.3</v>
      </c>
      <c r="C54" s="4171">
        <v>6.45</v>
      </c>
      <c r="D54" s="4172">
        <v>16000</v>
      </c>
      <c r="E54" s="4173">
        <f t="shared" si="0"/>
        <v>15580.8</v>
      </c>
      <c r="F54" s="4174">
        <v>59</v>
      </c>
      <c r="G54" s="4170">
        <v>14.3</v>
      </c>
      <c r="H54" s="4175">
        <v>14.45</v>
      </c>
      <c r="I54" s="4172">
        <v>16000</v>
      </c>
      <c r="J54" s="4173">
        <f t="shared" si="1"/>
        <v>15580.8</v>
      </c>
      <c r="K54" s="4174">
        <v>91</v>
      </c>
      <c r="L54" s="4175">
        <v>22.3</v>
      </c>
      <c r="M54" s="4170">
        <v>22.45</v>
      </c>
      <c r="N54" s="4172">
        <v>16000</v>
      </c>
      <c r="O54" s="4173">
        <f t="shared" si="2"/>
        <v>15580.8</v>
      </c>
      <c r="P54" s="4176"/>
    </row>
    <row r="55" spans="1:19" x14ac:dyDescent="0.2">
      <c r="A55" s="4177">
        <v>28</v>
      </c>
      <c r="B55" s="4178">
        <v>6.45</v>
      </c>
      <c r="C55" s="4179">
        <v>7</v>
      </c>
      <c r="D55" s="4180">
        <v>16000</v>
      </c>
      <c r="E55" s="4181">
        <f t="shared" si="0"/>
        <v>15580.8</v>
      </c>
      <c r="F55" s="4182">
        <v>60</v>
      </c>
      <c r="G55" s="4183">
        <v>14.45</v>
      </c>
      <c r="H55" s="4183">
        <v>15</v>
      </c>
      <c r="I55" s="4180">
        <v>16000</v>
      </c>
      <c r="J55" s="4181">
        <f t="shared" si="1"/>
        <v>15580.8</v>
      </c>
      <c r="K55" s="4182">
        <v>92</v>
      </c>
      <c r="L55" s="4179">
        <v>22.45</v>
      </c>
      <c r="M55" s="4183">
        <v>23</v>
      </c>
      <c r="N55" s="4180">
        <v>16000</v>
      </c>
      <c r="O55" s="4181">
        <f t="shared" si="2"/>
        <v>15580.8</v>
      </c>
      <c r="P55" s="4184"/>
    </row>
    <row r="56" spans="1:19" x14ac:dyDescent="0.2">
      <c r="A56" s="4185">
        <v>29</v>
      </c>
      <c r="B56" s="4186">
        <v>7</v>
      </c>
      <c r="C56" s="4187">
        <v>7.15</v>
      </c>
      <c r="D56" s="4188">
        <v>16000</v>
      </c>
      <c r="E56" s="4189">
        <f t="shared" si="0"/>
        <v>15580.8</v>
      </c>
      <c r="F56" s="4190">
        <v>61</v>
      </c>
      <c r="G56" s="4186">
        <v>15</v>
      </c>
      <c r="H56" s="4186">
        <v>15.15</v>
      </c>
      <c r="I56" s="4188">
        <v>16000</v>
      </c>
      <c r="J56" s="4189">
        <f t="shared" si="1"/>
        <v>15580.8</v>
      </c>
      <c r="K56" s="4190">
        <v>93</v>
      </c>
      <c r="L56" s="4191">
        <v>23</v>
      </c>
      <c r="M56" s="4186">
        <v>23.15</v>
      </c>
      <c r="N56" s="4188">
        <v>16000</v>
      </c>
      <c r="O56" s="4189">
        <f t="shared" si="2"/>
        <v>15580.8</v>
      </c>
      <c r="P56" s="4192"/>
    </row>
    <row r="57" spans="1:19" x14ac:dyDescent="0.2">
      <c r="A57" s="4193">
        <v>30</v>
      </c>
      <c r="B57" s="4194">
        <v>7.15</v>
      </c>
      <c r="C57" s="4195">
        <v>7.3</v>
      </c>
      <c r="D57" s="4196">
        <v>16000</v>
      </c>
      <c r="E57" s="4197">
        <f t="shared" si="0"/>
        <v>15580.8</v>
      </c>
      <c r="F57" s="4198">
        <v>62</v>
      </c>
      <c r="G57" s="4199">
        <v>15.15</v>
      </c>
      <c r="H57" s="4199">
        <v>15.3</v>
      </c>
      <c r="I57" s="4196">
        <v>16000</v>
      </c>
      <c r="J57" s="4197">
        <f t="shared" si="1"/>
        <v>15580.8</v>
      </c>
      <c r="K57" s="4198">
        <v>94</v>
      </c>
      <c r="L57" s="4199">
        <v>23.15</v>
      </c>
      <c r="M57" s="4199">
        <v>23.3</v>
      </c>
      <c r="N57" s="4196">
        <v>16000</v>
      </c>
      <c r="O57" s="4197">
        <f t="shared" si="2"/>
        <v>15580.8</v>
      </c>
      <c r="P57" s="4200"/>
    </row>
    <row r="58" spans="1:19" x14ac:dyDescent="0.2">
      <c r="A58" s="4201">
        <v>31</v>
      </c>
      <c r="B58" s="4202">
        <v>7.3</v>
      </c>
      <c r="C58" s="4203">
        <v>7.45</v>
      </c>
      <c r="D58" s="4204">
        <v>16000</v>
      </c>
      <c r="E58" s="4205">
        <f t="shared" si="0"/>
        <v>15580.8</v>
      </c>
      <c r="F58" s="4206">
        <v>63</v>
      </c>
      <c r="G58" s="4202">
        <v>15.3</v>
      </c>
      <c r="H58" s="4202">
        <v>15.45</v>
      </c>
      <c r="I58" s="4204">
        <v>16000</v>
      </c>
      <c r="J58" s="4205">
        <f t="shared" si="1"/>
        <v>15580.8</v>
      </c>
      <c r="K58" s="4206">
        <v>95</v>
      </c>
      <c r="L58" s="4202">
        <v>23.3</v>
      </c>
      <c r="M58" s="4202">
        <v>23.45</v>
      </c>
      <c r="N58" s="4204">
        <v>16000</v>
      </c>
      <c r="O58" s="4205">
        <f t="shared" si="2"/>
        <v>15580.8</v>
      </c>
      <c r="P58" s="4207"/>
    </row>
    <row r="59" spans="1:19" x14ac:dyDescent="0.2">
      <c r="A59" s="4208">
        <v>32</v>
      </c>
      <c r="B59" s="4209">
        <v>7.45</v>
      </c>
      <c r="C59" s="4210">
        <v>8</v>
      </c>
      <c r="D59" s="4211">
        <v>16000</v>
      </c>
      <c r="E59" s="4212">
        <f t="shared" si="0"/>
        <v>15580.8</v>
      </c>
      <c r="F59" s="4213">
        <v>64</v>
      </c>
      <c r="G59" s="4214">
        <v>15.45</v>
      </c>
      <c r="H59" s="4214">
        <v>16</v>
      </c>
      <c r="I59" s="4211">
        <v>16000</v>
      </c>
      <c r="J59" s="4212">
        <f t="shared" si="1"/>
        <v>15580.8</v>
      </c>
      <c r="K59" s="4213">
        <v>96</v>
      </c>
      <c r="L59" s="4214">
        <v>23.45</v>
      </c>
      <c r="M59" s="4214">
        <v>24</v>
      </c>
      <c r="N59" s="4211">
        <v>16000</v>
      </c>
      <c r="O59" s="4212">
        <f t="shared" si="2"/>
        <v>15580.8</v>
      </c>
      <c r="P59" s="4215"/>
    </row>
    <row r="60" spans="1:19" x14ac:dyDescent="0.2">
      <c r="A60" s="4216" t="s">
        <v>27</v>
      </c>
      <c r="B60" s="4217"/>
      <c r="C60" s="4217"/>
      <c r="D60" s="4218">
        <f>SUM(D28:D59)</f>
        <v>512000</v>
      </c>
      <c r="E60" s="4219">
        <f>SUM(E28:E59)</f>
        <v>498585.59999999974</v>
      </c>
      <c r="F60" s="4217"/>
      <c r="G60" s="4217"/>
      <c r="H60" s="4217"/>
      <c r="I60" s="4218">
        <f>SUM(I28:I59)</f>
        <v>512000</v>
      </c>
      <c r="J60" s="4219">
        <f>SUM(J28:J59)</f>
        <v>498585.59999999974</v>
      </c>
      <c r="K60" s="4217"/>
      <c r="L60" s="4217"/>
      <c r="M60" s="4217"/>
      <c r="N60" s="4217">
        <f>SUM(N28:N59)</f>
        <v>512000</v>
      </c>
      <c r="O60" s="4219">
        <f>SUM(O28:O59)</f>
        <v>498585.59999999974</v>
      </c>
      <c r="P60" s="4220"/>
    </row>
    <row r="64" spans="1:19" x14ac:dyDescent="0.2">
      <c r="A64" t="s">
        <v>59</v>
      </c>
      <c r="B64">
        <f>SUM(D60,I60,N60)/(4000*1000)</f>
        <v>0.38400000000000001</v>
      </c>
      <c r="C64">
        <f>ROUNDDOWN(SUM(E60,J60,O60)/(4000*1000),4)</f>
        <v>0.37390000000000001</v>
      </c>
    </row>
    <row r="66" spans="1:16" x14ac:dyDescent="0.2">
      <c r="A66" s="4221"/>
      <c r="B66" s="4222"/>
      <c r="C66" s="4222"/>
      <c r="D66" s="4223"/>
      <c r="E66" s="4222"/>
      <c r="F66" s="4222"/>
      <c r="G66" s="4222"/>
      <c r="H66" s="4222"/>
      <c r="I66" s="4223"/>
      <c r="J66" s="4224"/>
      <c r="K66" s="4222"/>
      <c r="L66" s="4222"/>
      <c r="M66" s="4222"/>
      <c r="N66" s="4222"/>
      <c r="O66" s="4222"/>
      <c r="P66" s="4225"/>
    </row>
    <row r="67" spans="1:16" x14ac:dyDescent="0.2">
      <c r="A67" s="4226" t="s">
        <v>28</v>
      </c>
      <c r="B67" s="4227"/>
      <c r="C67" s="4227"/>
      <c r="D67" s="4228"/>
      <c r="E67" s="4229"/>
      <c r="F67" s="4227"/>
      <c r="G67" s="4227"/>
      <c r="H67" s="4229"/>
      <c r="I67" s="4228"/>
      <c r="J67" s="4230"/>
      <c r="K67" s="4227"/>
      <c r="L67" s="4227"/>
      <c r="M67" s="4227"/>
      <c r="N67" s="4227"/>
      <c r="O67" s="4227"/>
      <c r="P67" s="4231"/>
    </row>
    <row r="68" spans="1:16" x14ac:dyDescent="0.2">
      <c r="A68" s="4232"/>
      <c r="B68" s="4233"/>
      <c r="C68" s="4233"/>
      <c r="D68" s="4233"/>
      <c r="E68" s="4233"/>
      <c r="F68" s="4233"/>
      <c r="G68" s="4233"/>
      <c r="H68" s="4233"/>
      <c r="I68" s="4233"/>
      <c r="J68" s="4233"/>
      <c r="K68" s="4233"/>
      <c r="L68" s="4234"/>
      <c r="M68" s="4234"/>
      <c r="N68" s="4234"/>
      <c r="O68" s="4234"/>
      <c r="P68" s="4235"/>
    </row>
    <row r="69" spans="1:16" x14ac:dyDescent="0.2">
      <c r="A69" s="4236"/>
      <c r="B69" s="4237"/>
      <c r="C69" s="4237"/>
      <c r="D69" s="4238"/>
      <c r="E69" s="4239"/>
      <c r="F69" s="4237"/>
      <c r="G69" s="4237"/>
      <c r="H69" s="4239"/>
      <c r="I69" s="4238"/>
      <c r="J69" s="4240"/>
      <c r="K69" s="4237"/>
      <c r="L69" s="4237"/>
      <c r="M69" s="4237"/>
      <c r="N69" s="4237"/>
      <c r="O69" s="4237"/>
      <c r="P69" s="4241"/>
    </row>
    <row r="70" spans="1:16" x14ac:dyDescent="0.2">
      <c r="A70" s="4242"/>
      <c r="B70" s="4243"/>
      <c r="C70" s="4243"/>
      <c r="D70" s="4244"/>
      <c r="E70" s="4245"/>
      <c r="F70" s="4243"/>
      <c r="G70" s="4243"/>
      <c r="H70" s="4245"/>
      <c r="I70" s="4244"/>
      <c r="J70" s="4243"/>
      <c r="K70" s="4243"/>
      <c r="L70" s="4243"/>
      <c r="M70" s="4243"/>
      <c r="N70" s="4243"/>
      <c r="O70" s="4243"/>
      <c r="P70" s="4246"/>
    </row>
    <row r="71" spans="1:16" x14ac:dyDescent="0.2">
      <c r="A71" s="4247"/>
      <c r="B71" s="4248"/>
      <c r="C71" s="4248"/>
      <c r="D71" s="4249"/>
      <c r="E71" s="4250"/>
      <c r="F71" s="4248"/>
      <c r="G71" s="4248"/>
      <c r="H71" s="4250"/>
      <c r="I71" s="4249"/>
      <c r="J71" s="4248"/>
      <c r="K71" s="4248"/>
      <c r="L71" s="4248"/>
      <c r="M71" s="4248"/>
      <c r="N71" s="4248"/>
      <c r="O71" s="4248"/>
      <c r="P71" s="4251"/>
    </row>
    <row r="72" spans="1:16" x14ac:dyDescent="0.2">
      <c r="A72" s="4252"/>
      <c r="B72" s="4253"/>
      <c r="C72" s="4253"/>
      <c r="D72" s="4254"/>
      <c r="E72" s="4255"/>
      <c r="F72" s="4253"/>
      <c r="G72" s="4253"/>
      <c r="H72" s="4255"/>
      <c r="I72" s="4254"/>
      <c r="J72" s="4253"/>
      <c r="K72" s="4253"/>
      <c r="L72" s="4253"/>
      <c r="M72" s="4253" t="s">
        <v>29</v>
      </c>
      <c r="N72" s="4253"/>
      <c r="O72" s="4253"/>
      <c r="P72" s="4256"/>
    </row>
    <row r="73" spans="1:16" x14ac:dyDescent="0.2">
      <c r="A73" s="4257"/>
      <c r="B73" s="4258"/>
      <c r="C73" s="4258"/>
      <c r="D73" s="4259"/>
      <c r="E73" s="4260"/>
      <c r="F73" s="4258"/>
      <c r="G73" s="4258"/>
      <c r="H73" s="4260"/>
      <c r="I73" s="4259"/>
      <c r="J73" s="4258"/>
      <c r="K73" s="4258"/>
      <c r="L73" s="4258"/>
      <c r="M73" s="4258" t="s">
        <v>30</v>
      </c>
      <c r="N73" s="4258"/>
      <c r="O73" s="4258"/>
      <c r="P73" s="4261"/>
    </row>
    <row r="74" spans="1:16" ht="15.75" x14ac:dyDescent="0.25">
      <c r="E74" s="4262"/>
      <c r="H74" s="4262"/>
    </row>
    <row r="75" spans="1:16" ht="15.75" x14ac:dyDescent="0.25">
      <c r="C75" s="4263"/>
      <c r="E75" s="4264"/>
      <c r="H75" s="4264"/>
    </row>
    <row r="76" spans="1:16" ht="15.75" x14ac:dyDescent="0.25">
      <c r="E76" s="4265"/>
      <c r="H76" s="4265"/>
    </row>
    <row r="77" spans="1:16" ht="15.75" x14ac:dyDescent="0.25">
      <c r="E77" s="4266"/>
      <c r="H77" s="4266"/>
    </row>
    <row r="78" spans="1:16" ht="15.75" x14ac:dyDescent="0.25">
      <c r="E78" s="4267"/>
      <c r="H78" s="4267"/>
    </row>
    <row r="79" spans="1:16" ht="15.75" x14ac:dyDescent="0.25">
      <c r="E79" s="4268"/>
      <c r="H79" s="4268"/>
    </row>
    <row r="80" spans="1:16" ht="15.75" x14ac:dyDescent="0.25">
      <c r="E80" s="4269"/>
      <c r="H80" s="4269"/>
    </row>
    <row r="81" spans="5:13" ht="15.75" x14ac:dyDescent="0.25">
      <c r="E81" s="4270"/>
      <c r="H81" s="4270"/>
    </row>
    <row r="82" spans="5:13" ht="15.75" x14ac:dyDescent="0.25">
      <c r="E82" s="4271"/>
      <c r="H82" s="4271"/>
    </row>
    <row r="83" spans="5:13" ht="15.75" x14ac:dyDescent="0.25">
      <c r="E83" s="4272"/>
      <c r="H83" s="4272"/>
    </row>
    <row r="84" spans="5:13" ht="15.75" x14ac:dyDescent="0.25">
      <c r="E84" s="4273"/>
      <c r="H84" s="4273"/>
    </row>
    <row r="85" spans="5:13" ht="15.75" x14ac:dyDescent="0.25">
      <c r="E85" s="4274"/>
      <c r="H85" s="4274"/>
    </row>
    <row r="86" spans="5:13" ht="15.75" x14ac:dyDescent="0.25">
      <c r="E86" s="4275"/>
      <c r="H86" s="4275"/>
    </row>
    <row r="87" spans="5:13" ht="15.75" x14ac:dyDescent="0.25">
      <c r="E87" s="4276"/>
      <c r="H87" s="4276"/>
    </row>
    <row r="88" spans="5:13" ht="15.75" x14ac:dyDescent="0.25">
      <c r="E88" s="4277"/>
      <c r="H88" s="4277"/>
    </row>
    <row r="89" spans="5:13" ht="15.75" x14ac:dyDescent="0.25">
      <c r="E89" s="4278"/>
      <c r="H89" s="4278"/>
    </row>
    <row r="90" spans="5:13" ht="15.75" x14ac:dyDescent="0.25">
      <c r="E90" s="4279"/>
      <c r="H90" s="4279"/>
    </row>
    <row r="91" spans="5:13" ht="15.75" x14ac:dyDescent="0.25">
      <c r="E91" s="4280"/>
      <c r="H91" s="4280"/>
    </row>
    <row r="92" spans="5:13" ht="15.75" x14ac:dyDescent="0.25">
      <c r="E92" s="4281"/>
      <c r="H92" s="4281"/>
    </row>
    <row r="93" spans="5:13" ht="15.75" x14ac:dyDescent="0.25">
      <c r="E93" s="4282"/>
      <c r="H93" s="4282"/>
    </row>
    <row r="94" spans="5:13" ht="15.75" x14ac:dyDescent="0.25">
      <c r="E94" s="4283"/>
      <c r="H94" s="4283"/>
    </row>
    <row r="95" spans="5:13" ht="15.75" x14ac:dyDescent="0.25">
      <c r="E95" s="4284"/>
      <c r="H95" s="4284"/>
    </row>
    <row r="96" spans="5:13" ht="15.75" x14ac:dyDescent="0.25">
      <c r="E96" s="4285"/>
      <c r="H96" s="4285"/>
      <c r="M96" s="4286" t="s">
        <v>8</v>
      </c>
    </row>
    <row r="97" spans="5:14" ht="15.75" x14ac:dyDescent="0.25">
      <c r="E97" s="4287"/>
      <c r="H97" s="4287"/>
    </row>
    <row r="98" spans="5:14" ht="15.75" x14ac:dyDescent="0.25">
      <c r="E98" s="4288"/>
      <c r="H98" s="4288"/>
    </row>
    <row r="99" spans="5:14" ht="15.75" x14ac:dyDescent="0.25">
      <c r="E99" s="4289"/>
      <c r="H99" s="4289"/>
    </row>
    <row r="101" spans="5:14" x14ac:dyDescent="0.2">
      <c r="N101" s="4290"/>
    </row>
    <row r="126" spans="4:4" x14ac:dyDescent="0.2">
      <c r="D126" s="4291"/>
    </row>
  </sheetData>
  <mergeCells count="1">
    <mergeCell ref="Q27:R27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S53" sqref="S53"/>
    </sheetView>
  </sheetViews>
  <sheetFormatPr defaultColWidth="9.140625" defaultRowHeight="12.75" customHeight="1" x14ac:dyDescent="0.2"/>
  <sheetData>
    <row r="1" spans="1:16" ht="12.75" customHeight="1" x14ac:dyDescent="0.2">
      <c r="A1" s="4292"/>
      <c r="B1" s="4293"/>
      <c r="C1" s="4293"/>
      <c r="D1" s="4294"/>
      <c r="E1" s="4293"/>
      <c r="F1" s="4293"/>
      <c r="G1" s="4293"/>
      <c r="H1" s="4293"/>
      <c r="I1" s="4294"/>
      <c r="J1" s="4293"/>
      <c r="K1" s="4293"/>
      <c r="L1" s="4293"/>
      <c r="M1" s="4293"/>
      <c r="N1" s="4293"/>
      <c r="O1" s="4293"/>
      <c r="P1" s="4295"/>
    </row>
    <row r="2" spans="1:16" ht="12.75" customHeight="1" x14ac:dyDescent="0.2">
      <c r="A2" s="4296" t="s">
        <v>0</v>
      </c>
      <c r="B2" s="4297"/>
      <c r="C2" s="4297"/>
      <c r="D2" s="4297"/>
      <c r="E2" s="4297"/>
      <c r="F2" s="4297"/>
      <c r="G2" s="4297"/>
      <c r="H2" s="4297"/>
      <c r="I2" s="4297"/>
      <c r="J2" s="4297"/>
      <c r="K2" s="4297"/>
      <c r="L2" s="4297"/>
      <c r="M2" s="4297"/>
      <c r="N2" s="4297"/>
      <c r="O2" s="4297"/>
      <c r="P2" s="4298"/>
    </row>
    <row r="3" spans="1:16" ht="12.75" customHeight="1" x14ac:dyDescent="0.2">
      <c r="A3" s="4299"/>
      <c r="B3" s="4300"/>
      <c r="C3" s="4300"/>
      <c r="D3" s="4300"/>
      <c r="E3" s="4300"/>
      <c r="F3" s="4300"/>
      <c r="G3" s="4300"/>
      <c r="H3" s="4300"/>
      <c r="I3" s="4300"/>
      <c r="J3" s="4300"/>
      <c r="K3" s="4300"/>
      <c r="L3" s="4300"/>
      <c r="M3" s="4300"/>
      <c r="N3" s="4300"/>
      <c r="O3" s="4300"/>
      <c r="P3" s="4301"/>
    </row>
    <row r="4" spans="1:16" ht="12.75" customHeight="1" x14ac:dyDescent="0.2">
      <c r="A4" s="4302" t="s">
        <v>60</v>
      </c>
      <c r="B4" s="4303"/>
      <c r="C4" s="4303"/>
      <c r="D4" s="4303"/>
      <c r="E4" s="4303"/>
      <c r="F4" s="4303"/>
      <c r="G4" s="4303"/>
      <c r="H4" s="4303"/>
      <c r="I4" s="4303"/>
      <c r="J4" s="4304"/>
      <c r="K4" s="4305"/>
      <c r="L4" s="4305"/>
      <c r="M4" s="4305"/>
      <c r="N4" s="4305"/>
      <c r="O4" s="4305"/>
      <c r="P4" s="4306"/>
    </row>
    <row r="5" spans="1:16" ht="12.75" customHeight="1" x14ac:dyDescent="0.2">
      <c r="A5" s="4307"/>
      <c r="B5" s="4308"/>
      <c r="C5" s="4308"/>
      <c r="D5" s="4309"/>
      <c r="E5" s="4308"/>
      <c r="F5" s="4308"/>
      <c r="G5" s="4308"/>
      <c r="H5" s="4308"/>
      <c r="I5" s="4309"/>
      <c r="J5" s="4308"/>
      <c r="K5" s="4308"/>
      <c r="L5" s="4308"/>
      <c r="M5" s="4308"/>
      <c r="N5" s="4308"/>
      <c r="O5" s="4308"/>
      <c r="P5" s="4310"/>
    </row>
    <row r="6" spans="1:16" ht="12.75" customHeight="1" x14ac:dyDescent="0.2">
      <c r="A6" s="4311" t="s">
        <v>2</v>
      </c>
      <c r="B6" s="4312"/>
      <c r="C6" s="4312"/>
      <c r="D6" s="4313"/>
      <c r="E6" s="4312"/>
      <c r="F6" s="4312"/>
      <c r="G6" s="4312"/>
      <c r="H6" s="4312"/>
      <c r="I6" s="4313"/>
      <c r="J6" s="4312"/>
      <c r="K6" s="4312"/>
      <c r="L6" s="4312"/>
      <c r="M6" s="4312"/>
      <c r="N6" s="4312"/>
      <c r="O6" s="4312"/>
      <c r="P6" s="4314"/>
    </row>
    <row r="7" spans="1:16" ht="12.75" customHeight="1" x14ac:dyDescent="0.2">
      <c r="A7" s="4315" t="s">
        <v>3</v>
      </c>
      <c r="B7" s="4316"/>
      <c r="C7" s="4316"/>
      <c r="D7" s="4317"/>
      <c r="E7" s="4316"/>
      <c r="F7" s="4316"/>
      <c r="G7" s="4316"/>
      <c r="H7" s="4316"/>
      <c r="I7" s="4317"/>
      <c r="J7" s="4316"/>
      <c r="K7" s="4316"/>
      <c r="L7" s="4316"/>
      <c r="M7" s="4316"/>
      <c r="N7" s="4316"/>
      <c r="O7" s="4316"/>
      <c r="P7" s="4318"/>
    </row>
    <row r="8" spans="1:16" ht="12.75" customHeight="1" x14ac:dyDescent="0.2">
      <c r="A8" s="4319" t="s">
        <v>4</v>
      </c>
      <c r="B8" s="4320"/>
      <c r="C8" s="4320"/>
      <c r="D8" s="4321"/>
      <c r="E8" s="4320"/>
      <c r="F8" s="4320"/>
      <c r="G8" s="4320"/>
      <c r="H8" s="4320"/>
      <c r="I8" s="4321"/>
      <c r="J8" s="4320"/>
      <c r="K8" s="4320"/>
      <c r="L8" s="4320"/>
      <c r="M8" s="4320"/>
      <c r="N8" s="4320"/>
      <c r="O8" s="4320"/>
      <c r="P8" s="4322"/>
    </row>
    <row r="9" spans="1:16" ht="12.75" customHeight="1" x14ac:dyDescent="0.2">
      <c r="A9" s="4323" t="s">
        <v>5</v>
      </c>
      <c r="B9" s="4324"/>
      <c r="C9" s="4324"/>
      <c r="D9" s="4325"/>
      <c r="E9" s="4324"/>
      <c r="F9" s="4324"/>
      <c r="G9" s="4324"/>
      <c r="H9" s="4324"/>
      <c r="I9" s="4325"/>
      <c r="J9" s="4324"/>
      <c r="K9" s="4324"/>
      <c r="L9" s="4324"/>
      <c r="M9" s="4324"/>
      <c r="N9" s="4324"/>
      <c r="O9" s="4324"/>
      <c r="P9" s="4326"/>
    </row>
    <row r="10" spans="1:16" ht="12.75" customHeight="1" x14ac:dyDescent="0.2">
      <c r="A10" s="4327" t="s">
        <v>6</v>
      </c>
      <c r="B10" s="4328"/>
      <c r="C10" s="4328"/>
      <c r="D10" s="4329"/>
      <c r="E10" s="4328"/>
      <c r="F10" s="4328"/>
      <c r="G10" s="4328"/>
      <c r="H10" s="4328"/>
      <c r="I10" s="4329"/>
      <c r="J10" s="4328"/>
      <c r="K10" s="4328"/>
      <c r="L10" s="4328"/>
      <c r="M10" s="4328"/>
      <c r="N10" s="4328"/>
      <c r="O10" s="4328"/>
      <c r="P10" s="4330"/>
    </row>
    <row r="11" spans="1:16" ht="12.75" customHeight="1" x14ac:dyDescent="0.2">
      <c r="A11" s="4331"/>
      <c r="B11" s="4332"/>
      <c r="C11" s="4332"/>
      <c r="D11" s="4333"/>
      <c r="E11" s="4332"/>
      <c r="F11" s="4332"/>
      <c r="G11" s="4334"/>
      <c r="H11" s="4332"/>
      <c r="I11" s="4333"/>
      <c r="J11" s="4332"/>
      <c r="K11" s="4332"/>
      <c r="L11" s="4332"/>
      <c r="M11" s="4332"/>
      <c r="N11" s="4332"/>
      <c r="O11" s="4332"/>
      <c r="P11" s="4335"/>
    </row>
    <row r="12" spans="1:16" ht="12.75" customHeight="1" x14ac:dyDescent="0.2">
      <c r="A12" s="4336" t="s">
        <v>61</v>
      </c>
      <c r="B12" s="4337"/>
      <c r="C12" s="4337"/>
      <c r="D12" s="4338"/>
      <c r="E12" s="4337" t="s">
        <v>8</v>
      </c>
      <c r="F12" s="4337"/>
      <c r="G12" s="4337"/>
      <c r="H12" s="4337"/>
      <c r="I12" s="4338"/>
      <c r="J12" s="4337"/>
      <c r="K12" s="4337"/>
      <c r="L12" s="4337"/>
      <c r="M12" s="4337"/>
      <c r="N12" s="4339" t="s">
        <v>62</v>
      </c>
      <c r="O12" s="4337"/>
      <c r="P12" s="4340"/>
    </row>
    <row r="13" spans="1:16" ht="12.75" customHeight="1" x14ac:dyDescent="0.2">
      <c r="A13" s="4341"/>
      <c r="B13" s="4342"/>
      <c r="C13" s="4342"/>
      <c r="D13" s="4343"/>
      <c r="E13" s="4342"/>
      <c r="F13" s="4342"/>
      <c r="G13" s="4342"/>
      <c r="H13" s="4342"/>
      <c r="I13" s="4343"/>
      <c r="J13" s="4342"/>
      <c r="K13" s="4342"/>
      <c r="L13" s="4342"/>
      <c r="M13" s="4342"/>
      <c r="N13" s="4342"/>
      <c r="O13" s="4342"/>
      <c r="P13" s="4344"/>
    </row>
    <row r="14" spans="1:16" ht="12.75" customHeight="1" x14ac:dyDescent="0.2">
      <c r="A14" s="4345" t="s">
        <v>10</v>
      </c>
      <c r="B14" s="4346"/>
      <c r="C14" s="4346"/>
      <c r="D14" s="4347"/>
      <c r="E14" s="4346"/>
      <c r="F14" s="4346"/>
      <c r="G14" s="4346"/>
      <c r="H14" s="4346"/>
      <c r="I14" s="4347"/>
      <c r="J14" s="4346"/>
      <c r="K14" s="4346"/>
      <c r="L14" s="4346"/>
      <c r="M14" s="4346"/>
      <c r="N14" s="4348"/>
      <c r="O14" s="4349"/>
      <c r="P14" s="4350"/>
    </row>
    <row r="15" spans="1:16" ht="12.75" customHeight="1" x14ac:dyDescent="0.2">
      <c r="A15" s="4351"/>
      <c r="B15" s="4352"/>
      <c r="C15" s="4352"/>
      <c r="D15" s="4353"/>
      <c r="E15" s="4352"/>
      <c r="F15" s="4352"/>
      <c r="G15" s="4352"/>
      <c r="H15" s="4352"/>
      <c r="I15" s="4353"/>
      <c r="J15" s="4352"/>
      <c r="K15" s="4352"/>
      <c r="L15" s="4352"/>
      <c r="M15" s="4352"/>
      <c r="N15" s="4354" t="s">
        <v>11</v>
      </c>
      <c r="O15" s="4355" t="s">
        <v>12</v>
      </c>
      <c r="P15" s="4356"/>
    </row>
    <row r="16" spans="1:16" ht="12.75" customHeight="1" x14ac:dyDescent="0.2">
      <c r="A16" s="4357" t="s">
        <v>13</v>
      </c>
      <c r="B16" s="4358"/>
      <c r="C16" s="4358"/>
      <c r="D16" s="4359"/>
      <c r="E16" s="4358"/>
      <c r="F16" s="4358"/>
      <c r="G16" s="4358"/>
      <c r="H16" s="4358"/>
      <c r="I16" s="4359"/>
      <c r="J16" s="4358"/>
      <c r="K16" s="4358"/>
      <c r="L16" s="4358"/>
      <c r="M16" s="4358"/>
      <c r="N16" s="4360"/>
      <c r="O16" s="4361"/>
      <c r="P16" s="4361"/>
    </row>
    <row r="17" spans="1:47" ht="12.75" customHeight="1" x14ac:dyDescent="0.2">
      <c r="A17" s="4362" t="s">
        <v>14</v>
      </c>
      <c r="B17" s="4363"/>
      <c r="C17" s="4363"/>
      <c r="D17" s="4364"/>
      <c r="E17" s="4363"/>
      <c r="F17" s="4363"/>
      <c r="G17" s="4363"/>
      <c r="H17" s="4363"/>
      <c r="I17" s="4364"/>
      <c r="J17" s="4363"/>
      <c r="K17" s="4363"/>
      <c r="L17" s="4363"/>
      <c r="M17" s="4363"/>
      <c r="N17" s="4365" t="s">
        <v>15</v>
      </c>
      <c r="O17" s="4366" t="s">
        <v>16</v>
      </c>
      <c r="P17" s="4367"/>
    </row>
    <row r="18" spans="1:47" ht="12.75" customHeight="1" x14ac:dyDescent="0.2">
      <c r="A18" s="4368"/>
      <c r="B18" s="4369"/>
      <c r="C18" s="4369"/>
      <c r="D18" s="4370"/>
      <c r="E18" s="4369"/>
      <c r="F18" s="4369"/>
      <c r="G18" s="4369"/>
      <c r="H18" s="4369"/>
      <c r="I18" s="4370"/>
      <c r="J18" s="4369"/>
      <c r="K18" s="4369"/>
      <c r="L18" s="4369"/>
      <c r="M18" s="4369"/>
      <c r="N18" s="4371"/>
      <c r="O18" s="4372"/>
      <c r="P18" s="4373" t="s">
        <v>8</v>
      </c>
    </row>
    <row r="19" spans="1:47" ht="12.75" customHeight="1" x14ac:dyDescent="0.2">
      <c r="A19" s="4374"/>
      <c r="B19" s="4375"/>
      <c r="C19" s="4375"/>
      <c r="D19" s="4376"/>
      <c r="E19" s="4375"/>
      <c r="F19" s="4375"/>
      <c r="G19" s="4375"/>
      <c r="H19" s="4375"/>
      <c r="I19" s="4376"/>
      <c r="J19" s="4375"/>
      <c r="K19" s="4377"/>
      <c r="L19" s="4375" t="s">
        <v>17</v>
      </c>
      <c r="M19" s="4375"/>
      <c r="N19" s="4378"/>
      <c r="O19" s="4379"/>
      <c r="P19" s="4380"/>
      <c r="AU19" s="4381"/>
    </row>
    <row r="20" spans="1:47" ht="12.75" customHeight="1" x14ac:dyDescent="0.2">
      <c r="A20" s="4382"/>
      <c r="B20" s="4383"/>
      <c r="C20" s="4383"/>
      <c r="D20" s="4384"/>
      <c r="E20" s="4383"/>
      <c r="F20" s="4383"/>
      <c r="G20" s="4383"/>
      <c r="H20" s="4383"/>
      <c r="I20" s="4384"/>
      <c r="J20" s="4383"/>
      <c r="K20" s="4383"/>
      <c r="L20" s="4383"/>
      <c r="M20" s="4383"/>
      <c r="N20" s="4385"/>
      <c r="O20" s="4386"/>
      <c r="P20" s="4387"/>
    </row>
    <row r="21" spans="1:47" ht="12.75" customHeight="1" x14ac:dyDescent="0.2">
      <c r="A21" s="4388"/>
      <c r="B21" s="4389"/>
      <c r="C21" s="4390"/>
      <c r="D21" s="4390"/>
      <c r="E21" s="4389"/>
      <c r="F21" s="4389"/>
      <c r="G21" s="4389"/>
      <c r="H21" s="4389" t="s">
        <v>8</v>
      </c>
      <c r="I21" s="4391"/>
      <c r="J21" s="4389"/>
      <c r="K21" s="4389"/>
      <c r="L21" s="4389"/>
      <c r="M21" s="4389"/>
      <c r="N21" s="4392"/>
      <c r="O21" s="4393"/>
      <c r="P21" s="4394"/>
    </row>
    <row r="22" spans="1:47" ht="12.75" customHeight="1" x14ac:dyDescent="0.2">
      <c r="A22" s="4395"/>
      <c r="B22" s="4396"/>
      <c r="C22" s="4396"/>
      <c r="D22" s="4397"/>
      <c r="E22" s="4396"/>
      <c r="F22" s="4396"/>
      <c r="G22" s="4396"/>
      <c r="H22" s="4396"/>
      <c r="I22" s="4397"/>
      <c r="J22" s="4396"/>
      <c r="K22" s="4396"/>
      <c r="L22" s="4396"/>
      <c r="M22" s="4396"/>
      <c r="N22" s="4396"/>
      <c r="O22" s="4396"/>
      <c r="P22" s="4398"/>
    </row>
    <row r="23" spans="1:47" ht="12.75" customHeight="1" x14ac:dyDescent="0.2">
      <c r="A23" s="4399" t="s">
        <v>18</v>
      </c>
      <c r="B23" s="4400"/>
      <c r="C23" s="4400"/>
      <c r="D23" s="4401"/>
      <c r="E23" s="4402" t="s">
        <v>19</v>
      </c>
      <c r="F23" s="4402"/>
      <c r="G23" s="4402"/>
      <c r="H23" s="4402"/>
      <c r="I23" s="4402"/>
      <c r="J23" s="4402"/>
      <c r="K23" s="4402"/>
      <c r="L23" s="4402"/>
      <c r="M23" s="4400"/>
      <c r="N23" s="4400"/>
      <c r="O23" s="4400"/>
      <c r="P23" s="4403"/>
    </row>
    <row r="24" spans="1:47" ht="15.75" x14ac:dyDescent="0.25">
      <c r="A24" s="4404"/>
      <c r="B24" s="4405"/>
      <c r="C24" s="4405"/>
      <c r="D24" s="4406"/>
      <c r="E24" s="4407" t="s">
        <v>20</v>
      </c>
      <c r="F24" s="4407"/>
      <c r="G24" s="4407"/>
      <c r="H24" s="4407"/>
      <c r="I24" s="4407"/>
      <c r="J24" s="4407"/>
      <c r="K24" s="4407"/>
      <c r="L24" s="4407"/>
      <c r="M24" s="4405"/>
      <c r="N24" s="4405"/>
      <c r="O24" s="4405"/>
      <c r="P24" s="4408"/>
    </row>
    <row r="25" spans="1:47" ht="12.75" customHeight="1" x14ac:dyDescent="0.2">
      <c r="A25" s="4409"/>
      <c r="B25" s="4410" t="s">
        <v>21</v>
      </c>
      <c r="C25" s="4411"/>
      <c r="D25" s="4411"/>
      <c r="E25" s="4411"/>
      <c r="F25" s="4411"/>
      <c r="G25" s="4411"/>
      <c r="H25" s="4411"/>
      <c r="I25" s="4411"/>
      <c r="J25" s="4411"/>
      <c r="K25" s="4411"/>
      <c r="L25" s="4411"/>
      <c r="M25" s="4411"/>
      <c r="N25" s="4411"/>
      <c r="O25" s="4412"/>
      <c r="P25" s="4413"/>
    </row>
    <row r="26" spans="1:47" ht="12.75" customHeight="1" x14ac:dyDescent="0.2">
      <c r="A26" s="4414" t="s">
        <v>22</v>
      </c>
      <c r="B26" s="4415" t="s">
        <v>23</v>
      </c>
      <c r="C26" s="4415"/>
      <c r="D26" s="4414" t="s">
        <v>24</v>
      </c>
      <c r="E26" s="4414" t="s">
        <v>25</v>
      </c>
      <c r="F26" s="4414" t="s">
        <v>22</v>
      </c>
      <c r="G26" s="4415" t="s">
        <v>23</v>
      </c>
      <c r="H26" s="4415"/>
      <c r="I26" s="4414" t="s">
        <v>24</v>
      </c>
      <c r="J26" s="4414" t="s">
        <v>25</v>
      </c>
      <c r="K26" s="4414" t="s">
        <v>22</v>
      </c>
      <c r="L26" s="4415" t="s">
        <v>23</v>
      </c>
      <c r="M26" s="4415"/>
      <c r="N26" s="4416" t="s">
        <v>24</v>
      </c>
      <c r="O26" s="4414" t="s">
        <v>25</v>
      </c>
      <c r="P26" s="4417"/>
    </row>
    <row r="27" spans="1:47" ht="12.75" customHeight="1" x14ac:dyDescent="0.2">
      <c r="A27" s="4418"/>
      <c r="B27" s="4419" t="s">
        <v>26</v>
      </c>
      <c r="C27" s="4419" t="s">
        <v>2</v>
      </c>
      <c r="D27" s="4418"/>
      <c r="E27" s="4418"/>
      <c r="F27" s="4418"/>
      <c r="G27" s="4419" t="s">
        <v>26</v>
      </c>
      <c r="H27" s="4419" t="s">
        <v>2</v>
      </c>
      <c r="I27" s="4418"/>
      <c r="J27" s="4418"/>
      <c r="K27" s="4418"/>
      <c r="L27" s="4419" t="s">
        <v>26</v>
      </c>
      <c r="M27" s="4419" t="s">
        <v>2</v>
      </c>
      <c r="N27" s="4420"/>
      <c r="O27" s="4418"/>
      <c r="P27" s="4421"/>
      <c r="Q27" s="37" t="s">
        <v>166</v>
      </c>
      <c r="R27" s="38"/>
      <c r="S27" t="s">
        <v>167</v>
      </c>
    </row>
    <row r="28" spans="1:47" ht="12.75" customHeight="1" x14ac:dyDescent="0.2">
      <c r="A28" s="4422">
        <v>1</v>
      </c>
      <c r="B28" s="4423">
        <v>0</v>
      </c>
      <c r="C28" s="4424">
        <v>0.15</v>
      </c>
      <c r="D28" s="4425">
        <v>16000</v>
      </c>
      <c r="E28" s="4426">
        <f t="shared" ref="E28:E59" si="0">D28*(100-2.62)/100</f>
        <v>15580.8</v>
      </c>
      <c r="F28" s="4427">
        <v>33</v>
      </c>
      <c r="G28" s="4428">
        <v>8</v>
      </c>
      <c r="H28" s="4428">
        <v>8.15</v>
      </c>
      <c r="I28" s="4425">
        <v>16000</v>
      </c>
      <c r="J28" s="4426">
        <f t="shared" ref="J28:J59" si="1">I28*(100-2.62)/100</f>
        <v>15580.8</v>
      </c>
      <c r="K28" s="4427">
        <v>65</v>
      </c>
      <c r="L28" s="4428">
        <v>16</v>
      </c>
      <c r="M28" s="4428">
        <v>16.149999999999999</v>
      </c>
      <c r="N28" s="4425">
        <v>16000</v>
      </c>
      <c r="O28" s="4426">
        <f t="shared" ref="O28:O59" si="2">N28*(100-2.62)/100</f>
        <v>15580.8</v>
      </c>
      <c r="P28" s="4429"/>
      <c r="Q28" s="9764">
        <v>0</v>
      </c>
      <c r="R28" s="10692">
        <v>0.15</v>
      </c>
      <c r="S28" s="12">
        <f>AVERAGE(D28:D31)</f>
        <v>16000</v>
      </c>
    </row>
    <row r="29" spans="1:47" ht="12.75" customHeight="1" x14ac:dyDescent="0.2">
      <c r="A29" s="4430">
        <v>2</v>
      </c>
      <c r="B29" s="4430">
        <v>0.15</v>
      </c>
      <c r="C29" s="4431">
        <v>0.3</v>
      </c>
      <c r="D29" s="4432">
        <v>16000</v>
      </c>
      <c r="E29" s="4433">
        <f t="shared" si="0"/>
        <v>15580.8</v>
      </c>
      <c r="F29" s="4434">
        <v>34</v>
      </c>
      <c r="G29" s="4435">
        <v>8.15</v>
      </c>
      <c r="H29" s="4435">
        <v>8.3000000000000007</v>
      </c>
      <c r="I29" s="4432">
        <v>16000</v>
      </c>
      <c r="J29" s="4433">
        <f t="shared" si="1"/>
        <v>15580.8</v>
      </c>
      <c r="K29" s="4434">
        <v>66</v>
      </c>
      <c r="L29" s="4435">
        <v>16.149999999999999</v>
      </c>
      <c r="M29" s="4435">
        <v>16.3</v>
      </c>
      <c r="N29" s="4432">
        <v>16000</v>
      </c>
      <c r="O29" s="4433">
        <f t="shared" si="2"/>
        <v>15580.8</v>
      </c>
      <c r="P29" s="4436"/>
      <c r="Q29" s="10696">
        <v>1</v>
      </c>
      <c r="R29" s="10692">
        <v>1.1499999999999999</v>
      </c>
      <c r="S29" s="12">
        <f>AVERAGE(D32:D35)</f>
        <v>16000</v>
      </c>
    </row>
    <row r="30" spans="1:47" ht="12.75" customHeight="1" x14ac:dyDescent="0.2">
      <c r="A30" s="4437">
        <v>3</v>
      </c>
      <c r="B30" s="4438">
        <v>0.3</v>
      </c>
      <c r="C30" s="4439">
        <v>0.45</v>
      </c>
      <c r="D30" s="4440">
        <v>16000</v>
      </c>
      <c r="E30" s="4441">
        <f t="shared" si="0"/>
        <v>15580.8</v>
      </c>
      <c r="F30" s="4442">
        <v>35</v>
      </c>
      <c r="G30" s="4443">
        <v>8.3000000000000007</v>
      </c>
      <c r="H30" s="4443">
        <v>8.4499999999999993</v>
      </c>
      <c r="I30" s="4440">
        <v>16000</v>
      </c>
      <c r="J30" s="4441">
        <f t="shared" si="1"/>
        <v>15580.8</v>
      </c>
      <c r="K30" s="4442">
        <v>67</v>
      </c>
      <c r="L30" s="4443">
        <v>16.3</v>
      </c>
      <c r="M30" s="4443">
        <v>16.45</v>
      </c>
      <c r="N30" s="4440">
        <v>16000</v>
      </c>
      <c r="O30" s="4441">
        <f t="shared" si="2"/>
        <v>15580.8</v>
      </c>
      <c r="P30" s="4444"/>
      <c r="Q30" s="10630">
        <v>2</v>
      </c>
      <c r="R30" s="10692">
        <v>2.15</v>
      </c>
      <c r="S30" s="12">
        <f>AVERAGE(D36:D39)</f>
        <v>16000</v>
      </c>
      <c r="V30" s="4445"/>
    </row>
    <row r="31" spans="1:47" ht="12.75" customHeight="1" x14ac:dyDescent="0.2">
      <c r="A31" s="4446">
        <v>4</v>
      </c>
      <c r="B31" s="4446">
        <v>0.45</v>
      </c>
      <c r="C31" s="4447">
        <v>1</v>
      </c>
      <c r="D31" s="4448">
        <v>16000</v>
      </c>
      <c r="E31" s="4449">
        <f t="shared" si="0"/>
        <v>15580.8</v>
      </c>
      <c r="F31" s="4450">
        <v>36</v>
      </c>
      <c r="G31" s="4447">
        <v>8.4499999999999993</v>
      </c>
      <c r="H31" s="4447">
        <v>9</v>
      </c>
      <c r="I31" s="4448">
        <v>16000</v>
      </c>
      <c r="J31" s="4449">
        <f t="shared" si="1"/>
        <v>15580.8</v>
      </c>
      <c r="K31" s="4450">
        <v>68</v>
      </c>
      <c r="L31" s="4447">
        <v>16.45</v>
      </c>
      <c r="M31" s="4447">
        <v>17</v>
      </c>
      <c r="N31" s="4448">
        <v>16000</v>
      </c>
      <c r="O31" s="4449">
        <f t="shared" si="2"/>
        <v>15580.8</v>
      </c>
      <c r="P31" s="4451"/>
      <c r="Q31" s="10630">
        <v>3</v>
      </c>
      <c r="R31" s="10631">
        <v>3.15</v>
      </c>
      <c r="S31" s="12">
        <f>AVERAGE(D40:D43)</f>
        <v>16000</v>
      </c>
    </row>
    <row r="32" spans="1:47" ht="12.75" customHeight="1" x14ac:dyDescent="0.2">
      <c r="A32" s="4452">
        <v>5</v>
      </c>
      <c r="B32" s="4453">
        <v>1</v>
      </c>
      <c r="C32" s="4454">
        <v>1.1499999999999999</v>
      </c>
      <c r="D32" s="4455">
        <v>16000</v>
      </c>
      <c r="E32" s="4456">
        <f t="shared" si="0"/>
        <v>15580.8</v>
      </c>
      <c r="F32" s="4457">
        <v>37</v>
      </c>
      <c r="G32" s="4453">
        <v>9</v>
      </c>
      <c r="H32" s="4453">
        <v>9.15</v>
      </c>
      <c r="I32" s="4455">
        <v>16000</v>
      </c>
      <c r="J32" s="4456">
        <f t="shared" si="1"/>
        <v>15580.8</v>
      </c>
      <c r="K32" s="4457">
        <v>69</v>
      </c>
      <c r="L32" s="4453">
        <v>17</v>
      </c>
      <c r="M32" s="4453">
        <v>17.149999999999999</v>
      </c>
      <c r="N32" s="4455">
        <v>16000</v>
      </c>
      <c r="O32" s="4456">
        <f t="shared" si="2"/>
        <v>15580.8</v>
      </c>
      <c r="P32" s="4458"/>
      <c r="Q32" s="10630">
        <v>4</v>
      </c>
      <c r="R32" s="10631">
        <v>4.1500000000000004</v>
      </c>
      <c r="S32" s="12">
        <f>AVERAGE(D44:D47)</f>
        <v>16000</v>
      </c>
      <c r="AQ32" s="4455"/>
    </row>
    <row r="33" spans="1:19" ht="12.75" customHeight="1" x14ac:dyDescent="0.2">
      <c r="A33" s="4459">
        <v>6</v>
      </c>
      <c r="B33" s="4460">
        <v>1.1499999999999999</v>
      </c>
      <c r="C33" s="4461">
        <v>1.3</v>
      </c>
      <c r="D33" s="4462">
        <v>16000</v>
      </c>
      <c r="E33" s="4463">
        <f t="shared" si="0"/>
        <v>15580.8</v>
      </c>
      <c r="F33" s="4464">
        <v>38</v>
      </c>
      <c r="G33" s="4461">
        <v>9.15</v>
      </c>
      <c r="H33" s="4461">
        <v>9.3000000000000007</v>
      </c>
      <c r="I33" s="4462">
        <v>16000</v>
      </c>
      <c r="J33" s="4463">
        <f t="shared" si="1"/>
        <v>15580.8</v>
      </c>
      <c r="K33" s="4464">
        <v>70</v>
      </c>
      <c r="L33" s="4461">
        <v>17.149999999999999</v>
      </c>
      <c r="M33" s="4461">
        <v>17.3</v>
      </c>
      <c r="N33" s="4462">
        <v>16000</v>
      </c>
      <c r="O33" s="4463">
        <f t="shared" si="2"/>
        <v>15580.8</v>
      </c>
      <c r="P33" s="4465"/>
      <c r="Q33" s="10696">
        <v>5</v>
      </c>
      <c r="R33" s="10631">
        <v>5.15</v>
      </c>
      <c r="S33" s="12">
        <f>AVERAGE(D48:D51)</f>
        <v>16000</v>
      </c>
    </row>
    <row r="34" spans="1:19" x14ac:dyDescent="0.2">
      <c r="A34" s="4466">
        <v>7</v>
      </c>
      <c r="B34" s="4467">
        <v>1.3</v>
      </c>
      <c r="C34" s="4468">
        <v>1.45</v>
      </c>
      <c r="D34" s="4469">
        <v>16000</v>
      </c>
      <c r="E34" s="4470">
        <f t="shared" si="0"/>
        <v>15580.8</v>
      </c>
      <c r="F34" s="4471">
        <v>39</v>
      </c>
      <c r="G34" s="4472">
        <v>9.3000000000000007</v>
      </c>
      <c r="H34" s="4472">
        <v>9.4499999999999993</v>
      </c>
      <c r="I34" s="4469">
        <v>16000</v>
      </c>
      <c r="J34" s="4470">
        <f t="shared" si="1"/>
        <v>15580.8</v>
      </c>
      <c r="K34" s="4471">
        <v>71</v>
      </c>
      <c r="L34" s="4472">
        <v>17.3</v>
      </c>
      <c r="M34" s="4472">
        <v>17.45</v>
      </c>
      <c r="N34" s="4469">
        <v>16000</v>
      </c>
      <c r="O34" s="4470">
        <f t="shared" si="2"/>
        <v>15580.8</v>
      </c>
      <c r="P34" s="4473"/>
      <c r="Q34" s="10696">
        <v>6</v>
      </c>
      <c r="R34" s="10631">
        <v>6.15</v>
      </c>
      <c r="S34" s="12">
        <f>AVERAGE(D52:D55)</f>
        <v>16000</v>
      </c>
    </row>
    <row r="35" spans="1:19" x14ac:dyDescent="0.2">
      <c r="A35" s="4474">
        <v>8</v>
      </c>
      <c r="B35" s="4474">
        <v>1.45</v>
      </c>
      <c r="C35" s="4475">
        <v>2</v>
      </c>
      <c r="D35" s="4476">
        <v>16000</v>
      </c>
      <c r="E35" s="4477">
        <f t="shared" si="0"/>
        <v>15580.8</v>
      </c>
      <c r="F35" s="4478">
        <v>40</v>
      </c>
      <c r="G35" s="4475">
        <v>9.4499999999999993</v>
      </c>
      <c r="H35" s="4475">
        <v>10</v>
      </c>
      <c r="I35" s="4476">
        <v>16000</v>
      </c>
      <c r="J35" s="4477">
        <f t="shared" si="1"/>
        <v>15580.8</v>
      </c>
      <c r="K35" s="4478">
        <v>72</v>
      </c>
      <c r="L35" s="4479">
        <v>17.45</v>
      </c>
      <c r="M35" s="4475">
        <v>18</v>
      </c>
      <c r="N35" s="4476">
        <v>16000</v>
      </c>
      <c r="O35" s="4477">
        <f t="shared" si="2"/>
        <v>15580.8</v>
      </c>
      <c r="P35" s="4480"/>
      <c r="Q35" s="10696">
        <v>7</v>
      </c>
      <c r="R35" s="10631">
        <v>7.15</v>
      </c>
      <c r="S35" s="12">
        <f>AVERAGE(D56:D59)</f>
        <v>16000</v>
      </c>
    </row>
    <row r="36" spans="1:19" x14ac:dyDescent="0.2">
      <c r="A36" s="4481">
        <v>9</v>
      </c>
      <c r="B36" s="4482">
        <v>2</v>
      </c>
      <c r="C36" s="4483">
        <v>2.15</v>
      </c>
      <c r="D36" s="4484">
        <v>16000</v>
      </c>
      <c r="E36" s="4485">
        <f t="shared" si="0"/>
        <v>15580.8</v>
      </c>
      <c r="F36" s="4486">
        <v>41</v>
      </c>
      <c r="G36" s="4487">
        <v>10</v>
      </c>
      <c r="H36" s="4488">
        <v>10.15</v>
      </c>
      <c r="I36" s="4484">
        <v>16000</v>
      </c>
      <c r="J36" s="4485">
        <f t="shared" si="1"/>
        <v>15580.8</v>
      </c>
      <c r="K36" s="4486">
        <v>73</v>
      </c>
      <c r="L36" s="4488">
        <v>18</v>
      </c>
      <c r="M36" s="4487">
        <v>18.149999999999999</v>
      </c>
      <c r="N36" s="4484">
        <v>16000</v>
      </c>
      <c r="O36" s="4485">
        <f t="shared" si="2"/>
        <v>15580.8</v>
      </c>
      <c r="P36" s="4489"/>
      <c r="Q36" s="10696">
        <v>8</v>
      </c>
      <c r="R36" s="10696">
        <v>8.15</v>
      </c>
      <c r="S36" s="12">
        <f>AVERAGE(I28:I31)</f>
        <v>16000</v>
      </c>
    </row>
    <row r="37" spans="1:19" x14ac:dyDescent="0.2">
      <c r="A37" s="4490">
        <v>10</v>
      </c>
      <c r="B37" s="4490">
        <v>2.15</v>
      </c>
      <c r="C37" s="4491">
        <v>2.2999999999999998</v>
      </c>
      <c r="D37" s="4492">
        <v>16000</v>
      </c>
      <c r="E37" s="4493">
        <f t="shared" si="0"/>
        <v>15580.8</v>
      </c>
      <c r="F37" s="4494">
        <v>42</v>
      </c>
      <c r="G37" s="4491">
        <v>10.15</v>
      </c>
      <c r="H37" s="4495">
        <v>10.3</v>
      </c>
      <c r="I37" s="4492">
        <v>16000</v>
      </c>
      <c r="J37" s="4493">
        <f t="shared" si="1"/>
        <v>15580.8</v>
      </c>
      <c r="K37" s="4494">
        <v>74</v>
      </c>
      <c r="L37" s="4495">
        <v>18.149999999999999</v>
      </c>
      <c r="M37" s="4491">
        <v>18.3</v>
      </c>
      <c r="N37" s="4492">
        <v>16000</v>
      </c>
      <c r="O37" s="4493">
        <f t="shared" si="2"/>
        <v>15580.8</v>
      </c>
      <c r="P37" s="4496"/>
      <c r="Q37" s="10696">
        <v>9</v>
      </c>
      <c r="R37" s="10696">
        <v>9.15</v>
      </c>
      <c r="S37" s="12">
        <f>AVERAGE(I32:I35)</f>
        <v>16000</v>
      </c>
    </row>
    <row r="38" spans="1:19" x14ac:dyDescent="0.2">
      <c r="A38" s="4497">
        <v>11</v>
      </c>
      <c r="B38" s="4498">
        <v>2.2999999999999998</v>
      </c>
      <c r="C38" s="4499">
        <v>2.4500000000000002</v>
      </c>
      <c r="D38" s="4500">
        <v>16000</v>
      </c>
      <c r="E38" s="4501">
        <f t="shared" si="0"/>
        <v>15580.8</v>
      </c>
      <c r="F38" s="4502">
        <v>43</v>
      </c>
      <c r="G38" s="4503">
        <v>10.3</v>
      </c>
      <c r="H38" s="4504">
        <v>10.45</v>
      </c>
      <c r="I38" s="4500">
        <v>16000</v>
      </c>
      <c r="J38" s="4501">
        <f t="shared" si="1"/>
        <v>15580.8</v>
      </c>
      <c r="K38" s="4502">
        <v>75</v>
      </c>
      <c r="L38" s="4504">
        <v>18.3</v>
      </c>
      <c r="M38" s="4503">
        <v>18.45</v>
      </c>
      <c r="N38" s="4500">
        <v>16000</v>
      </c>
      <c r="O38" s="4501">
        <f t="shared" si="2"/>
        <v>15580.8</v>
      </c>
      <c r="P38" s="4505"/>
      <c r="Q38" s="10696">
        <v>10</v>
      </c>
      <c r="R38" s="10693">
        <v>10.15</v>
      </c>
      <c r="S38" s="12">
        <f>AVERAGE(I36:I39)</f>
        <v>16000</v>
      </c>
    </row>
    <row r="39" spans="1:19" x14ac:dyDescent="0.2">
      <c r="A39" s="4506">
        <v>12</v>
      </c>
      <c r="B39" s="4506">
        <v>2.4500000000000002</v>
      </c>
      <c r="C39" s="4507">
        <v>3</v>
      </c>
      <c r="D39" s="4508">
        <v>16000</v>
      </c>
      <c r="E39" s="4509">
        <f t="shared" si="0"/>
        <v>15580.8</v>
      </c>
      <c r="F39" s="4510">
        <v>44</v>
      </c>
      <c r="G39" s="4507">
        <v>10.45</v>
      </c>
      <c r="H39" s="4511">
        <v>11</v>
      </c>
      <c r="I39" s="4508">
        <v>16000</v>
      </c>
      <c r="J39" s="4509">
        <f t="shared" si="1"/>
        <v>15580.8</v>
      </c>
      <c r="K39" s="4510">
        <v>76</v>
      </c>
      <c r="L39" s="4511">
        <v>18.45</v>
      </c>
      <c r="M39" s="4507">
        <v>19</v>
      </c>
      <c r="N39" s="4508">
        <v>16000</v>
      </c>
      <c r="O39" s="4509">
        <f t="shared" si="2"/>
        <v>15580.8</v>
      </c>
      <c r="P39" s="4512"/>
      <c r="Q39" s="10696">
        <v>11</v>
      </c>
      <c r="R39" s="10693">
        <v>11.15</v>
      </c>
      <c r="S39" s="12">
        <f>AVERAGE(I40:I43)</f>
        <v>16000</v>
      </c>
    </row>
    <row r="40" spans="1:19" x14ac:dyDescent="0.2">
      <c r="A40" s="4513">
        <v>13</v>
      </c>
      <c r="B40" s="4514">
        <v>3</v>
      </c>
      <c r="C40" s="4515">
        <v>3.15</v>
      </c>
      <c r="D40" s="4516">
        <v>16000</v>
      </c>
      <c r="E40" s="4517">
        <f t="shared" si="0"/>
        <v>15580.8</v>
      </c>
      <c r="F40" s="4518">
        <v>45</v>
      </c>
      <c r="G40" s="4519">
        <v>11</v>
      </c>
      <c r="H40" s="4520">
        <v>11.15</v>
      </c>
      <c r="I40" s="4516">
        <v>16000</v>
      </c>
      <c r="J40" s="4517">
        <f t="shared" si="1"/>
        <v>15580.8</v>
      </c>
      <c r="K40" s="4518">
        <v>77</v>
      </c>
      <c r="L40" s="4520">
        <v>19</v>
      </c>
      <c r="M40" s="4519">
        <v>19.149999999999999</v>
      </c>
      <c r="N40" s="4516">
        <v>16000</v>
      </c>
      <c r="O40" s="4517">
        <f t="shared" si="2"/>
        <v>15580.8</v>
      </c>
      <c r="P40" s="4521"/>
      <c r="Q40" s="10696">
        <v>12</v>
      </c>
      <c r="R40" s="10693">
        <v>12.15</v>
      </c>
      <c r="S40" s="12">
        <f>AVERAGE(I44:I47)</f>
        <v>16000</v>
      </c>
    </row>
    <row r="41" spans="1:19" x14ac:dyDescent="0.2">
      <c r="A41" s="4522">
        <v>14</v>
      </c>
      <c r="B41" s="4522">
        <v>3.15</v>
      </c>
      <c r="C41" s="4523">
        <v>3.3</v>
      </c>
      <c r="D41" s="4524">
        <v>16000</v>
      </c>
      <c r="E41" s="4525">
        <f t="shared" si="0"/>
        <v>15580.8</v>
      </c>
      <c r="F41" s="4526">
        <v>46</v>
      </c>
      <c r="G41" s="4527">
        <v>11.15</v>
      </c>
      <c r="H41" s="4523">
        <v>11.3</v>
      </c>
      <c r="I41" s="4524">
        <v>16000</v>
      </c>
      <c r="J41" s="4525">
        <f t="shared" si="1"/>
        <v>15580.8</v>
      </c>
      <c r="K41" s="4526">
        <v>78</v>
      </c>
      <c r="L41" s="4523">
        <v>19.149999999999999</v>
      </c>
      <c r="M41" s="4527">
        <v>19.3</v>
      </c>
      <c r="N41" s="4524">
        <v>16000</v>
      </c>
      <c r="O41" s="4525">
        <f t="shared" si="2"/>
        <v>15580.8</v>
      </c>
      <c r="P41" s="4528"/>
      <c r="Q41" s="10696">
        <v>13</v>
      </c>
      <c r="R41" s="10693">
        <v>13.15</v>
      </c>
      <c r="S41" s="12">
        <f>AVERAGE(I48:I51)</f>
        <v>16000</v>
      </c>
    </row>
    <row r="42" spans="1:19" x14ac:dyDescent="0.2">
      <c r="A42" s="4529">
        <v>15</v>
      </c>
      <c r="B42" s="4530">
        <v>3.3</v>
      </c>
      <c r="C42" s="4531">
        <v>3.45</v>
      </c>
      <c r="D42" s="4532">
        <v>16000</v>
      </c>
      <c r="E42" s="4533">
        <f t="shared" si="0"/>
        <v>15580.8</v>
      </c>
      <c r="F42" s="4534">
        <v>47</v>
      </c>
      <c r="G42" s="4535">
        <v>11.3</v>
      </c>
      <c r="H42" s="4536">
        <v>11.45</v>
      </c>
      <c r="I42" s="4532">
        <v>16000</v>
      </c>
      <c r="J42" s="4533">
        <f t="shared" si="1"/>
        <v>15580.8</v>
      </c>
      <c r="K42" s="4534">
        <v>79</v>
      </c>
      <c r="L42" s="4536">
        <v>19.3</v>
      </c>
      <c r="M42" s="4535">
        <v>19.45</v>
      </c>
      <c r="N42" s="4532">
        <v>16000</v>
      </c>
      <c r="O42" s="4533">
        <f t="shared" si="2"/>
        <v>15580.8</v>
      </c>
      <c r="P42" s="4537"/>
      <c r="Q42" s="10696">
        <v>14</v>
      </c>
      <c r="R42" s="10693">
        <v>14.15</v>
      </c>
      <c r="S42" s="12">
        <f>AVERAGE(I52:I55)</f>
        <v>16000</v>
      </c>
    </row>
    <row r="43" spans="1:19" x14ac:dyDescent="0.2">
      <c r="A43" s="4538">
        <v>16</v>
      </c>
      <c r="B43" s="4538">
        <v>3.45</v>
      </c>
      <c r="C43" s="4539">
        <v>4</v>
      </c>
      <c r="D43" s="4540">
        <v>16000</v>
      </c>
      <c r="E43" s="4541">
        <f t="shared" si="0"/>
        <v>15580.8</v>
      </c>
      <c r="F43" s="4542">
        <v>48</v>
      </c>
      <c r="G43" s="4543">
        <v>11.45</v>
      </c>
      <c r="H43" s="4539">
        <v>12</v>
      </c>
      <c r="I43" s="4540">
        <v>16000</v>
      </c>
      <c r="J43" s="4541">
        <f t="shared" si="1"/>
        <v>15580.8</v>
      </c>
      <c r="K43" s="4542">
        <v>80</v>
      </c>
      <c r="L43" s="4539">
        <v>19.45</v>
      </c>
      <c r="M43" s="4539">
        <v>20</v>
      </c>
      <c r="N43" s="4540">
        <v>16000</v>
      </c>
      <c r="O43" s="4541">
        <f t="shared" si="2"/>
        <v>15580.8</v>
      </c>
      <c r="P43" s="4544"/>
      <c r="Q43" s="10696">
        <v>15</v>
      </c>
      <c r="R43" s="10696">
        <v>15.15</v>
      </c>
      <c r="S43" s="12">
        <f>AVERAGE(I56:I59)</f>
        <v>16000</v>
      </c>
    </row>
    <row r="44" spans="1:19" x14ac:dyDescent="0.2">
      <c r="A44" s="4545">
        <v>17</v>
      </c>
      <c r="B44" s="4546">
        <v>4</v>
      </c>
      <c r="C44" s="4547">
        <v>4.1500000000000004</v>
      </c>
      <c r="D44" s="4548">
        <v>16000</v>
      </c>
      <c r="E44" s="4549">
        <f t="shared" si="0"/>
        <v>15580.8</v>
      </c>
      <c r="F44" s="4550">
        <v>49</v>
      </c>
      <c r="G44" s="4551">
        <v>12</v>
      </c>
      <c r="H44" s="4552">
        <v>12.15</v>
      </c>
      <c r="I44" s="4548">
        <v>16000</v>
      </c>
      <c r="J44" s="4549">
        <f t="shared" si="1"/>
        <v>15580.8</v>
      </c>
      <c r="K44" s="4550">
        <v>81</v>
      </c>
      <c r="L44" s="4552">
        <v>20</v>
      </c>
      <c r="M44" s="4551">
        <v>20.149999999999999</v>
      </c>
      <c r="N44" s="4548">
        <v>16000</v>
      </c>
      <c r="O44" s="4549">
        <f t="shared" si="2"/>
        <v>15580.8</v>
      </c>
      <c r="P44" s="4553"/>
      <c r="Q44" s="10696">
        <v>16</v>
      </c>
      <c r="R44" s="10696">
        <v>16.149999999999999</v>
      </c>
      <c r="S44" s="12">
        <f>AVERAGE(N28:N31)</f>
        <v>16000</v>
      </c>
    </row>
    <row r="45" spans="1:19" x14ac:dyDescent="0.2">
      <c r="A45" s="4554">
        <v>18</v>
      </c>
      <c r="B45" s="4554">
        <v>4.1500000000000004</v>
      </c>
      <c r="C45" s="4555">
        <v>4.3</v>
      </c>
      <c r="D45" s="4556">
        <v>16000</v>
      </c>
      <c r="E45" s="4557">
        <f t="shared" si="0"/>
        <v>15580.8</v>
      </c>
      <c r="F45" s="4558">
        <v>50</v>
      </c>
      <c r="G45" s="4559">
        <v>12.15</v>
      </c>
      <c r="H45" s="4555">
        <v>12.3</v>
      </c>
      <c r="I45" s="4556">
        <v>16000</v>
      </c>
      <c r="J45" s="4557">
        <f t="shared" si="1"/>
        <v>15580.8</v>
      </c>
      <c r="K45" s="4558">
        <v>82</v>
      </c>
      <c r="L45" s="4555">
        <v>20.149999999999999</v>
      </c>
      <c r="M45" s="4559">
        <v>20.3</v>
      </c>
      <c r="N45" s="4556">
        <v>16000</v>
      </c>
      <c r="O45" s="4557">
        <f t="shared" si="2"/>
        <v>15580.8</v>
      </c>
      <c r="P45" s="4560"/>
      <c r="Q45" s="10696">
        <v>17</v>
      </c>
      <c r="R45" s="10696">
        <v>17.149999999999999</v>
      </c>
      <c r="S45" s="12">
        <f>AVERAGE(N32:N35)</f>
        <v>16000</v>
      </c>
    </row>
    <row r="46" spans="1:19" x14ac:dyDescent="0.2">
      <c r="A46" s="4561">
        <v>19</v>
      </c>
      <c r="B46" s="4562">
        <v>4.3</v>
      </c>
      <c r="C46" s="4563">
        <v>4.45</v>
      </c>
      <c r="D46" s="4564">
        <v>16000</v>
      </c>
      <c r="E46" s="4565">
        <f t="shared" si="0"/>
        <v>15580.8</v>
      </c>
      <c r="F46" s="4566">
        <v>51</v>
      </c>
      <c r="G46" s="4567">
        <v>12.3</v>
      </c>
      <c r="H46" s="4568">
        <v>12.45</v>
      </c>
      <c r="I46" s="4564">
        <v>16000</v>
      </c>
      <c r="J46" s="4565">
        <f t="shared" si="1"/>
        <v>15580.8</v>
      </c>
      <c r="K46" s="4566">
        <v>83</v>
      </c>
      <c r="L46" s="4568">
        <v>20.3</v>
      </c>
      <c r="M46" s="4567">
        <v>20.45</v>
      </c>
      <c r="N46" s="4564">
        <v>16000</v>
      </c>
      <c r="O46" s="4565">
        <f t="shared" si="2"/>
        <v>15580.8</v>
      </c>
      <c r="P46" s="4569"/>
      <c r="Q46" s="10693">
        <v>18</v>
      </c>
      <c r="R46" s="10696">
        <v>18.149999999999999</v>
      </c>
      <c r="S46" s="12">
        <f>AVERAGE(N36:N39)</f>
        <v>16000</v>
      </c>
    </row>
    <row r="47" spans="1:19" x14ac:dyDescent="0.2">
      <c r="A47" s="4570">
        <v>20</v>
      </c>
      <c r="B47" s="4570">
        <v>4.45</v>
      </c>
      <c r="C47" s="4571">
        <v>5</v>
      </c>
      <c r="D47" s="4572">
        <v>16000</v>
      </c>
      <c r="E47" s="4573">
        <f t="shared" si="0"/>
        <v>15580.8</v>
      </c>
      <c r="F47" s="4574">
        <v>52</v>
      </c>
      <c r="G47" s="4575">
        <v>12.45</v>
      </c>
      <c r="H47" s="4571">
        <v>13</v>
      </c>
      <c r="I47" s="4572">
        <v>16000</v>
      </c>
      <c r="J47" s="4573">
        <f t="shared" si="1"/>
        <v>15580.8</v>
      </c>
      <c r="K47" s="4574">
        <v>84</v>
      </c>
      <c r="L47" s="4571">
        <v>20.45</v>
      </c>
      <c r="M47" s="4575">
        <v>21</v>
      </c>
      <c r="N47" s="4572">
        <v>16000</v>
      </c>
      <c r="O47" s="4573">
        <f t="shared" si="2"/>
        <v>15580.8</v>
      </c>
      <c r="P47" s="4576"/>
      <c r="Q47" s="10693">
        <v>19</v>
      </c>
      <c r="R47" s="10696">
        <v>19.149999999999999</v>
      </c>
      <c r="S47" s="12">
        <f>AVERAGE(N40:N43)</f>
        <v>16000</v>
      </c>
    </row>
    <row r="48" spans="1:19" x14ac:dyDescent="0.2">
      <c r="A48" s="4577">
        <v>21</v>
      </c>
      <c r="B48" s="4578">
        <v>5</v>
      </c>
      <c r="C48" s="4579">
        <v>5.15</v>
      </c>
      <c r="D48" s="4580">
        <v>16000</v>
      </c>
      <c r="E48" s="4581">
        <f t="shared" si="0"/>
        <v>15580.8</v>
      </c>
      <c r="F48" s="4582">
        <v>53</v>
      </c>
      <c r="G48" s="4578">
        <v>13</v>
      </c>
      <c r="H48" s="4583">
        <v>13.15</v>
      </c>
      <c r="I48" s="4580">
        <v>16000</v>
      </c>
      <c r="J48" s="4581">
        <f t="shared" si="1"/>
        <v>15580.8</v>
      </c>
      <c r="K48" s="4582">
        <v>85</v>
      </c>
      <c r="L48" s="4583">
        <v>21</v>
      </c>
      <c r="M48" s="4578">
        <v>21.15</v>
      </c>
      <c r="N48" s="4580">
        <v>16000</v>
      </c>
      <c r="O48" s="4581">
        <f t="shared" si="2"/>
        <v>15580.8</v>
      </c>
      <c r="P48" s="4584"/>
      <c r="Q48" s="10693">
        <v>20</v>
      </c>
      <c r="R48" s="10696">
        <v>20.149999999999999</v>
      </c>
      <c r="S48" s="12">
        <f>AVERAGE(N44:N47)</f>
        <v>16000</v>
      </c>
    </row>
    <row r="49" spans="1:19" x14ac:dyDescent="0.2">
      <c r="A49" s="4585">
        <v>22</v>
      </c>
      <c r="B49" s="4586">
        <v>5.15</v>
      </c>
      <c r="C49" s="4587">
        <v>5.3</v>
      </c>
      <c r="D49" s="4588">
        <v>16000</v>
      </c>
      <c r="E49" s="4589">
        <f t="shared" si="0"/>
        <v>15580.8</v>
      </c>
      <c r="F49" s="4590">
        <v>54</v>
      </c>
      <c r="G49" s="4591">
        <v>13.15</v>
      </c>
      <c r="H49" s="4587">
        <v>13.3</v>
      </c>
      <c r="I49" s="4588">
        <v>16000</v>
      </c>
      <c r="J49" s="4589">
        <f t="shared" si="1"/>
        <v>15580.8</v>
      </c>
      <c r="K49" s="4590">
        <v>86</v>
      </c>
      <c r="L49" s="4587">
        <v>21.15</v>
      </c>
      <c r="M49" s="4591">
        <v>21.3</v>
      </c>
      <c r="N49" s="4588">
        <v>16000</v>
      </c>
      <c r="O49" s="4589">
        <f t="shared" si="2"/>
        <v>15580.8</v>
      </c>
      <c r="P49" s="4592"/>
      <c r="Q49" s="10693">
        <v>21</v>
      </c>
      <c r="R49" s="10696">
        <v>21.15</v>
      </c>
      <c r="S49" s="12">
        <f>AVERAGE(N48:N51)</f>
        <v>16000</v>
      </c>
    </row>
    <row r="50" spans="1:19" x14ac:dyDescent="0.2">
      <c r="A50" s="4593">
        <v>23</v>
      </c>
      <c r="B50" s="4594">
        <v>5.3</v>
      </c>
      <c r="C50" s="4595">
        <v>5.45</v>
      </c>
      <c r="D50" s="4596">
        <v>16000</v>
      </c>
      <c r="E50" s="4597">
        <f t="shared" si="0"/>
        <v>15580.8</v>
      </c>
      <c r="F50" s="4598">
        <v>55</v>
      </c>
      <c r="G50" s="4594">
        <v>13.3</v>
      </c>
      <c r="H50" s="4599">
        <v>13.45</v>
      </c>
      <c r="I50" s="4596">
        <v>16000</v>
      </c>
      <c r="J50" s="4597">
        <f t="shared" si="1"/>
        <v>15580.8</v>
      </c>
      <c r="K50" s="4598">
        <v>87</v>
      </c>
      <c r="L50" s="4599">
        <v>21.3</v>
      </c>
      <c r="M50" s="4594">
        <v>21.45</v>
      </c>
      <c r="N50" s="4596">
        <v>16000</v>
      </c>
      <c r="O50" s="4597">
        <f t="shared" si="2"/>
        <v>15580.8</v>
      </c>
      <c r="P50" s="4600"/>
      <c r="Q50" s="10693">
        <v>22</v>
      </c>
      <c r="R50" s="10696">
        <v>22.15</v>
      </c>
      <c r="S50" s="12">
        <f>AVERAGE(N52:N55)</f>
        <v>16000</v>
      </c>
    </row>
    <row r="51" spans="1:19" x14ac:dyDescent="0.2">
      <c r="A51" s="4601">
        <v>24</v>
      </c>
      <c r="B51" s="4602">
        <v>5.45</v>
      </c>
      <c r="C51" s="4603">
        <v>6</v>
      </c>
      <c r="D51" s="4604">
        <v>16000</v>
      </c>
      <c r="E51" s="4605">
        <f t="shared" si="0"/>
        <v>15580.8</v>
      </c>
      <c r="F51" s="4606">
        <v>56</v>
      </c>
      <c r="G51" s="4607">
        <v>13.45</v>
      </c>
      <c r="H51" s="4603">
        <v>14</v>
      </c>
      <c r="I51" s="4604">
        <v>16000</v>
      </c>
      <c r="J51" s="4605">
        <f t="shared" si="1"/>
        <v>15580.8</v>
      </c>
      <c r="K51" s="4606">
        <v>88</v>
      </c>
      <c r="L51" s="4603">
        <v>21.45</v>
      </c>
      <c r="M51" s="4607">
        <v>22</v>
      </c>
      <c r="N51" s="4604">
        <v>16000</v>
      </c>
      <c r="O51" s="4605">
        <f t="shared" si="2"/>
        <v>15580.8</v>
      </c>
      <c r="P51" s="4608"/>
      <c r="Q51" s="10693">
        <v>23</v>
      </c>
      <c r="R51" s="10696">
        <v>23.15</v>
      </c>
      <c r="S51" s="12">
        <f>AVERAGE(N56:N59)</f>
        <v>16000</v>
      </c>
    </row>
    <row r="52" spans="1:19" x14ac:dyDescent="0.2">
      <c r="A52" s="4609">
        <v>25</v>
      </c>
      <c r="B52" s="4610">
        <v>6</v>
      </c>
      <c r="C52" s="4611">
        <v>6.15</v>
      </c>
      <c r="D52" s="4612">
        <v>16000</v>
      </c>
      <c r="E52" s="4613">
        <f t="shared" si="0"/>
        <v>15580.8</v>
      </c>
      <c r="F52" s="4614">
        <v>57</v>
      </c>
      <c r="G52" s="4610">
        <v>14</v>
      </c>
      <c r="H52" s="4615">
        <v>14.15</v>
      </c>
      <c r="I52" s="4612">
        <v>16000</v>
      </c>
      <c r="J52" s="4613">
        <f t="shared" si="1"/>
        <v>15580.8</v>
      </c>
      <c r="K52" s="4614">
        <v>89</v>
      </c>
      <c r="L52" s="4615">
        <v>22</v>
      </c>
      <c r="M52" s="4610">
        <v>22.15</v>
      </c>
      <c r="N52" s="4612">
        <v>16000</v>
      </c>
      <c r="O52" s="4613">
        <f t="shared" si="2"/>
        <v>15580.8</v>
      </c>
      <c r="P52" s="4616"/>
      <c r="Q52" t="s">
        <v>168</v>
      </c>
      <c r="S52" s="12">
        <f>AVERAGE(S28:S51)</f>
        <v>16000</v>
      </c>
    </row>
    <row r="53" spans="1:19" x14ac:dyDescent="0.2">
      <c r="A53" s="4617">
        <v>26</v>
      </c>
      <c r="B53" s="4618">
        <v>6.15</v>
      </c>
      <c r="C53" s="4619">
        <v>6.3</v>
      </c>
      <c r="D53" s="4620">
        <v>16000</v>
      </c>
      <c r="E53" s="4621">
        <f t="shared" si="0"/>
        <v>15580.8</v>
      </c>
      <c r="F53" s="4622">
        <v>58</v>
      </c>
      <c r="G53" s="4623">
        <v>14.15</v>
      </c>
      <c r="H53" s="4619">
        <v>14.3</v>
      </c>
      <c r="I53" s="4620">
        <v>16000</v>
      </c>
      <c r="J53" s="4621">
        <f t="shared" si="1"/>
        <v>15580.8</v>
      </c>
      <c r="K53" s="4622">
        <v>90</v>
      </c>
      <c r="L53" s="4619">
        <v>22.15</v>
      </c>
      <c r="M53" s="4623">
        <v>22.3</v>
      </c>
      <c r="N53" s="4620">
        <v>16000</v>
      </c>
      <c r="O53" s="4621">
        <f t="shared" si="2"/>
        <v>15580.8</v>
      </c>
      <c r="P53" s="4624"/>
    </row>
    <row r="54" spans="1:19" x14ac:dyDescent="0.2">
      <c r="A54" s="4625">
        <v>27</v>
      </c>
      <c r="B54" s="4626">
        <v>6.3</v>
      </c>
      <c r="C54" s="4627">
        <v>6.45</v>
      </c>
      <c r="D54" s="4628">
        <v>16000</v>
      </c>
      <c r="E54" s="4629">
        <f t="shared" si="0"/>
        <v>15580.8</v>
      </c>
      <c r="F54" s="4630">
        <v>59</v>
      </c>
      <c r="G54" s="4626">
        <v>14.3</v>
      </c>
      <c r="H54" s="4631">
        <v>14.45</v>
      </c>
      <c r="I54" s="4628">
        <v>16000</v>
      </c>
      <c r="J54" s="4629">
        <f t="shared" si="1"/>
        <v>15580.8</v>
      </c>
      <c r="K54" s="4630">
        <v>91</v>
      </c>
      <c r="L54" s="4631">
        <v>22.3</v>
      </c>
      <c r="M54" s="4626">
        <v>22.45</v>
      </c>
      <c r="N54" s="4628">
        <v>16000</v>
      </c>
      <c r="O54" s="4629">
        <f t="shared" si="2"/>
        <v>15580.8</v>
      </c>
      <c r="P54" s="4632"/>
    </row>
    <row r="55" spans="1:19" x14ac:dyDescent="0.2">
      <c r="A55" s="4633">
        <v>28</v>
      </c>
      <c r="B55" s="4634">
        <v>6.45</v>
      </c>
      <c r="C55" s="4635">
        <v>7</v>
      </c>
      <c r="D55" s="4636">
        <v>16000</v>
      </c>
      <c r="E55" s="4637">
        <f t="shared" si="0"/>
        <v>15580.8</v>
      </c>
      <c r="F55" s="4638">
        <v>60</v>
      </c>
      <c r="G55" s="4639">
        <v>14.45</v>
      </c>
      <c r="H55" s="4639">
        <v>15</v>
      </c>
      <c r="I55" s="4636">
        <v>16000</v>
      </c>
      <c r="J55" s="4637">
        <f t="shared" si="1"/>
        <v>15580.8</v>
      </c>
      <c r="K55" s="4638">
        <v>92</v>
      </c>
      <c r="L55" s="4635">
        <v>22.45</v>
      </c>
      <c r="M55" s="4639">
        <v>23</v>
      </c>
      <c r="N55" s="4636">
        <v>16000</v>
      </c>
      <c r="O55" s="4637">
        <f t="shared" si="2"/>
        <v>15580.8</v>
      </c>
      <c r="P55" s="4640"/>
    </row>
    <row r="56" spans="1:19" x14ac:dyDescent="0.2">
      <c r="A56" s="4641">
        <v>29</v>
      </c>
      <c r="B56" s="4642">
        <v>7</v>
      </c>
      <c r="C56" s="4643">
        <v>7.15</v>
      </c>
      <c r="D56" s="4644">
        <v>16000</v>
      </c>
      <c r="E56" s="4645">
        <f t="shared" si="0"/>
        <v>15580.8</v>
      </c>
      <c r="F56" s="4646">
        <v>61</v>
      </c>
      <c r="G56" s="4642">
        <v>15</v>
      </c>
      <c r="H56" s="4642">
        <v>15.15</v>
      </c>
      <c r="I56" s="4644">
        <v>16000</v>
      </c>
      <c r="J56" s="4645">
        <f t="shared" si="1"/>
        <v>15580.8</v>
      </c>
      <c r="K56" s="4646">
        <v>93</v>
      </c>
      <c r="L56" s="4647">
        <v>23</v>
      </c>
      <c r="M56" s="4642">
        <v>23.15</v>
      </c>
      <c r="N56" s="4644">
        <v>16000</v>
      </c>
      <c r="O56" s="4645">
        <f t="shared" si="2"/>
        <v>15580.8</v>
      </c>
      <c r="P56" s="4648"/>
    </row>
    <row r="57" spans="1:19" x14ac:dyDescent="0.2">
      <c r="A57" s="4649">
        <v>30</v>
      </c>
      <c r="B57" s="4650">
        <v>7.15</v>
      </c>
      <c r="C57" s="4651">
        <v>7.3</v>
      </c>
      <c r="D57" s="4652">
        <v>16000</v>
      </c>
      <c r="E57" s="4653">
        <f t="shared" si="0"/>
        <v>15580.8</v>
      </c>
      <c r="F57" s="4654">
        <v>62</v>
      </c>
      <c r="G57" s="4655">
        <v>15.15</v>
      </c>
      <c r="H57" s="4655">
        <v>15.3</v>
      </c>
      <c r="I57" s="4652">
        <v>16000</v>
      </c>
      <c r="J57" s="4653">
        <f t="shared" si="1"/>
        <v>15580.8</v>
      </c>
      <c r="K57" s="4654">
        <v>94</v>
      </c>
      <c r="L57" s="4655">
        <v>23.15</v>
      </c>
      <c r="M57" s="4655">
        <v>23.3</v>
      </c>
      <c r="N57" s="4652">
        <v>16000</v>
      </c>
      <c r="O57" s="4653">
        <f t="shared" si="2"/>
        <v>15580.8</v>
      </c>
      <c r="P57" s="4656"/>
    </row>
    <row r="58" spans="1:19" x14ac:dyDescent="0.2">
      <c r="A58" s="4657">
        <v>31</v>
      </c>
      <c r="B58" s="4658">
        <v>7.3</v>
      </c>
      <c r="C58" s="4659">
        <v>7.45</v>
      </c>
      <c r="D58" s="4660">
        <v>16000</v>
      </c>
      <c r="E58" s="4661">
        <f t="shared" si="0"/>
        <v>15580.8</v>
      </c>
      <c r="F58" s="4662">
        <v>63</v>
      </c>
      <c r="G58" s="4658">
        <v>15.3</v>
      </c>
      <c r="H58" s="4658">
        <v>15.45</v>
      </c>
      <c r="I58" s="4660">
        <v>16000</v>
      </c>
      <c r="J58" s="4661">
        <f t="shared" si="1"/>
        <v>15580.8</v>
      </c>
      <c r="K58" s="4662">
        <v>95</v>
      </c>
      <c r="L58" s="4658">
        <v>23.3</v>
      </c>
      <c r="M58" s="4658">
        <v>23.45</v>
      </c>
      <c r="N58" s="4660">
        <v>16000</v>
      </c>
      <c r="O58" s="4661">
        <f t="shared" si="2"/>
        <v>15580.8</v>
      </c>
      <c r="P58" s="4663"/>
    </row>
    <row r="59" spans="1:19" x14ac:dyDescent="0.2">
      <c r="A59" s="4664">
        <v>32</v>
      </c>
      <c r="B59" s="4665">
        <v>7.45</v>
      </c>
      <c r="C59" s="4666">
        <v>8</v>
      </c>
      <c r="D59" s="4667">
        <v>16000</v>
      </c>
      <c r="E59" s="4668">
        <f t="shared" si="0"/>
        <v>15580.8</v>
      </c>
      <c r="F59" s="4669">
        <v>64</v>
      </c>
      <c r="G59" s="4670">
        <v>15.45</v>
      </c>
      <c r="H59" s="4670">
        <v>16</v>
      </c>
      <c r="I59" s="4667">
        <v>16000</v>
      </c>
      <c r="J59" s="4668">
        <f t="shared" si="1"/>
        <v>15580.8</v>
      </c>
      <c r="K59" s="4669">
        <v>96</v>
      </c>
      <c r="L59" s="4670">
        <v>23.45</v>
      </c>
      <c r="M59" s="4670">
        <v>24</v>
      </c>
      <c r="N59" s="4667">
        <v>16000</v>
      </c>
      <c r="O59" s="4668">
        <f t="shared" si="2"/>
        <v>15580.8</v>
      </c>
      <c r="P59" s="4671"/>
    </row>
    <row r="60" spans="1:19" x14ac:dyDescent="0.2">
      <c r="A60" s="4672" t="s">
        <v>27</v>
      </c>
      <c r="B60" s="4673"/>
      <c r="C60" s="4673"/>
      <c r="D60" s="4674">
        <f>SUM(D28:D59)</f>
        <v>512000</v>
      </c>
      <c r="E60" s="4675">
        <f>SUM(E28:E59)</f>
        <v>498585.59999999974</v>
      </c>
      <c r="F60" s="4673"/>
      <c r="G60" s="4673"/>
      <c r="H60" s="4673"/>
      <c r="I60" s="4674">
        <f>SUM(I28:I59)</f>
        <v>512000</v>
      </c>
      <c r="J60" s="4675">
        <f>SUM(J28:J59)</f>
        <v>498585.59999999974</v>
      </c>
      <c r="K60" s="4673"/>
      <c r="L60" s="4673"/>
      <c r="M60" s="4673"/>
      <c r="N60" s="4673">
        <f>SUM(N28:N59)</f>
        <v>512000</v>
      </c>
      <c r="O60" s="4675">
        <f>SUM(O28:O59)</f>
        <v>498585.59999999974</v>
      </c>
      <c r="P60" s="4676"/>
    </row>
    <row r="64" spans="1:19" x14ac:dyDescent="0.2">
      <c r="A64" t="s">
        <v>63</v>
      </c>
      <c r="B64">
        <f>SUM(D60,I60,N60)/(4000*1000)</f>
        <v>0.38400000000000001</v>
      </c>
      <c r="C64">
        <f>ROUNDDOWN(SUM(E60,J60,O60)/(4000*1000),4)</f>
        <v>0.37390000000000001</v>
      </c>
    </row>
    <row r="66" spans="1:16" x14ac:dyDescent="0.2">
      <c r="A66" s="4677"/>
      <c r="B66" s="4678"/>
      <c r="C66" s="4678"/>
      <c r="D66" s="4679"/>
      <c r="E66" s="4678"/>
      <c r="F66" s="4678"/>
      <c r="G66" s="4678"/>
      <c r="H66" s="4678"/>
      <c r="I66" s="4679"/>
      <c r="J66" s="4680"/>
      <c r="K66" s="4678"/>
      <c r="L66" s="4678"/>
      <c r="M66" s="4678"/>
      <c r="N66" s="4678"/>
      <c r="O66" s="4678"/>
      <c r="P66" s="4681"/>
    </row>
    <row r="67" spans="1:16" x14ac:dyDescent="0.2">
      <c r="A67" s="4682" t="s">
        <v>28</v>
      </c>
      <c r="B67" s="4683"/>
      <c r="C67" s="4683"/>
      <c r="D67" s="4684"/>
      <c r="E67" s="4685"/>
      <c r="F67" s="4683"/>
      <c r="G67" s="4683"/>
      <c r="H67" s="4685"/>
      <c r="I67" s="4684"/>
      <c r="J67" s="4686"/>
      <c r="K67" s="4683"/>
      <c r="L67" s="4683"/>
      <c r="M67" s="4683"/>
      <c r="N67" s="4683"/>
      <c r="O67" s="4683"/>
      <c r="P67" s="4687"/>
    </row>
    <row r="68" spans="1:16" x14ac:dyDescent="0.2">
      <c r="A68" s="4688"/>
      <c r="B68" s="4689"/>
      <c r="C68" s="4689"/>
      <c r="D68" s="4689"/>
      <c r="E68" s="4689"/>
      <c r="F68" s="4689"/>
      <c r="G68" s="4689"/>
      <c r="H68" s="4689"/>
      <c r="I68" s="4689"/>
      <c r="J68" s="4689"/>
      <c r="K68" s="4689"/>
      <c r="L68" s="4690"/>
      <c r="M68" s="4690"/>
      <c r="N68" s="4690"/>
      <c r="O68" s="4690"/>
      <c r="P68" s="4691"/>
    </row>
    <row r="69" spans="1:16" x14ac:dyDescent="0.2">
      <c r="A69" s="4692"/>
      <c r="B69" s="4693"/>
      <c r="C69" s="4693"/>
      <c r="D69" s="4694"/>
      <c r="E69" s="4695"/>
      <c r="F69" s="4693"/>
      <c r="G69" s="4693"/>
      <c r="H69" s="4695"/>
      <c r="I69" s="4694"/>
      <c r="J69" s="4696"/>
      <c r="K69" s="4693"/>
      <c r="L69" s="4693"/>
      <c r="M69" s="4693"/>
      <c r="N69" s="4693"/>
      <c r="O69" s="4693"/>
      <c r="P69" s="4697"/>
    </row>
    <row r="70" spans="1:16" x14ac:dyDescent="0.2">
      <c r="A70" s="4698"/>
      <c r="B70" s="4699"/>
      <c r="C70" s="4699"/>
      <c r="D70" s="4700"/>
      <c r="E70" s="4701"/>
      <c r="F70" s="4699"/>
      <c r="G70" s="4699"/>
      <c r="H70" s="4701"/>
      <c r="I70" s="4700"/>
      <c r="J70" s="4699"/>
      <c r="K70" s="4699"/>
      <c r="L70" s="4699"/>
      <c r="M70" s="4699"/>
      <c r="N70" s="4699"/>
      <c r="O70" s="4699"/>
      <c r="P70" s="4702"/>
    </row>
    <row r="71" spans="1:16" x14ac:dyDescent="0.2">
      <c r="A71" s="4703"/>
      <c r="B71" s="4704"/>
      <c r="C71" s="4704"/>
      <c r="D71" s="4705"/>
      <c r="E71" s="4706"/>
      <c r="F71" s="4704"/>
      <c r="G71" s="4704"/>
      <c r="H71" s="4706"/>
      <c r="I71" s="4705"/>
      <c r="J71" s="4704"/>
      <c r="K71" s="4704"/>
      <c r="L71" s="4704"/>
      <c r="M71" s="4704"/>
      <c r="N71" s="4704"/>
      <c r="O71" s="4704"/>
      <c r="P71" s="4707"/>
    </row>
    <row r="72" spans="1:16" x14ac:dyDescent="0.2">
      <c r="A72" s="4708"/>
      <c r="B72" s="4709"/>
      <c r="C72" s="4709"/>
      <c r="D72" s="4710"/>
      <c r="E72" s="4711"/>
      <c r="F72" s="4709"/>
      <c r="G72" s="4709"/>
      <c r="H72" s="4711"/>
      <c r="I72" s="4710"/>
      <c r="J72" s="4709"/>
      <c r="K72" s="4709"/>
      <c r="L72" s="4709"/>
      <c r="M72" s="4709" t="s">
        <v>29</v>
      </c>
      <c r="N72" s="4709"/>
      <c r="O72" s="4709"/>
      <c r="P72" s="4712"/>
    </row>
    <row r="73" spans="1:16" x14ac:dyDescent="0.2">
      <c r="A73" s="4713"/>
      <c r="B73" s="4714"/>
      <c r="C73" s="4714"/>
      <c r="D73" s="4715"/>
      <c r="E73" s="4716"/>
      <c r="F73" s="4714"/>
      <c r="G73" s="4714"/>
      <c r="H73" s="4716"/>
      <c r="I73" s="4715"/>
      <c r="J73" s="4714"/>
      <c r="K73" s="4714"/>
      <c r="L73" s="4714"/>
      <c r="M73" s="4714" t="s">
        <v>30</v>
      </c>
      <c r="N73" s="4714"/>
      <c r="O73" s="4714"/>
      <c r="P73" s="4717"/>
    </row>
    <row r="74" spans="1:16" ht="15.75" x14ac:dyDescent="0.25">
      <c r="E74" s="4718"/>
      <c r="H74" s="4718"/>
    </row>
    <row r="75" spans="1:16" ht="15.75" x14ac:dyDescent="0.25">
      <c r="C75" s="4719"/>
      <c r="E75" s="4720"/>
      <c r="H75" s="4720"/>
    </row>
    <row r="76" spans="1:16" ht="15.75" x14ac:dyDescent="0.25">
      <c r="E76" s="4721"/>
      <c r="H76" s="4721"/>
    </row>
    <row r="77" spans="1:16" ht="15.75" x14ac:dyDescent="0.25">
      <c r="E77" s="4722"/>
      <c r="H77" s="4722"/>
    </row>
    <row r="78" spans="1:16" ht="15.75" x14ac:dyDescent="0.25">
      <c r="E78" s="4723"/>
      <c r="H78" s="4723"/>
    </row>
    <row r="79" spans="1:16" ht="15.75" x14ac:dyDescent="0.25">
      <c r="E79" s="4724"/>
      <c r="H79" s="4724"/>
    </row>
    <row r="80" spans="1:16" ht="15.75" x14ac:dyDescent="0.25">
      <c r="E80" s="4725"/>
      <c r="H80" s="4725"/>
    </row>
    <row r="81" spans="5:13" ht="15.75" x14ac:dyDescent="0.25">
      <c r="E81" s="4726"/>
      <c r="H81" s="4726"/>
    </row>
    <row r="82" spans="5:13" ht="15.75" x14ac:dyDescent="0.25">
      <c r="E82" s="4727"/>
      <c r="H82" s="4727"/>
    </row>
    <row r="83" spans="5:13" ht="15.75" x14ac:dyDescent="0.25">
      <c r="E83" s="4728"/>
      <c r="H83" s="4728"/>
    </row>
    <row r="84" spans="5:13" ht="15.75" x14ac:dyDescent="0.25">
      <c r="E84" s="4729"/>
      <c r="H84" s="4729"/>
    </row>
    <row r="85" spans="5:13" ht="15.75" x14ac:dyDescent="0.25">
      <c r="E85" s="4730"/>
      <c r="H85" s="4730"/>
    </row>
    <row r="86" spans="5:13" ht="15.75" x14ac:dyDescent="0.25">
      <c r="E86" s="4731"/>
      <c r="H86" s="4731"/>
    </row>
    <row r="87" spans="5:13" ht="15.75" x14ac:dyDescent="0.25">
      <c r="E87" s="4732"/>
      <c r="H87" s="4732"/>
    </row>
    <row r="88" spans="5:13" ht="15.75" x14ac:dyDescent="0.25">
      <c r="E88" s="4733"/>
      <c r="H88" s="4733"/>
    </row>
    <row r="89" spans="5:13" ht="15.75" x14ac:dyDescent="0.25">
      <c r="E89" s="4734"/>
      <c r="H89" s="4734"/>
    </row>
    <row r="90" spans="5:13" ht="15.75" x14ac:dyDescent="0.25">
      <c r="E90" s="4735"/>
      <c r="H90" s="4735"/>
    </row>
    <row r="91" spans="5:13" ht="15.75" x14ac:dyDescent="0.25">
      <c r="E91" s="4736"/>
      <c r="H91" s="4736"/>
    </row>
    <row r="92" spans="5:13" ht="15.75" x14ac:dyDescent="0.25">
      <c r="E92" s="4737"/>
      <c r="H92" s="4737"/>
    </row>
    <row r="93" spans="5:13" ht="15.75" x14ac:dyDescent="0.25">
      <c r="E93" s="4738"/>
      <c r="H93" s="4738"/>
    </row>
    <row r="94" spans="5:13" ht="15.75" x14ac:dyDescent="0.25">
      <c r="E94" s="4739"/>
      <c r="H94" s="4739"/>
    </row>
    <row r="95" spans="5:13" ht="15.75" x14ac:dyDescent="0.25">
      <c r="E95" s="4740"/>
      <c r="H95" s="4740"/>
    </row>
    <row r="96" spans="5:13" ht="15.75" x14ac:dyDescent="0.25">
      <c r="E96" s="4741"/>
      <c r="H96" s="4741"/>
      <c r="M96" s="4742" t="s">
        <v>8</v>
      </c>
    </row>
    <row r="97" spans="5:14" ht="15.75" x14ac:dyDescent="0.25">
      <c r="E97" s="4743"/>
      <c r="H97" s="4743"/>
    </row>
    <row r="98" spans="5:14" ht="15.75" x14ac:dyDescent="0.25">
      <c r="E98" s="4744"/>
      <c r="H98" s="4744"/>
    </row>
    <row r="99" spans="5:14" ht="15.75" x14ac:dyDescent="0.25">
      <c r="E99" s="4745"/>
      <c r="H99" s="4745"/>
    </row>
    <row r="101" spans="5:14" x14ac:dyDescent="0.2">
      <c r="N101" s="4746"/>
    </row>
    <row r="126" spans="4:4" x14ac:dyDescent="0.2">
      <c r="D126" s="4747"/>
    </row>
  </sheetData>
  <mergeCells count="1">
    <mergeCell ref="Q27:R27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33</vt:i4>
      </vt:variant>
    </vt:vector>
  </HeadingPairs>
  <TitlesOfParts>
    <vt:vector size="33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 (2)</vt:lpstr>
      <vt:lpstr>Sheet22 (2)</vt:lpstr>
      <vt:lpstr>Sheet23 (2)</vt:lpstr>
      <vt:lpstr>Sheet24 (2)</vt:lpstr>
      <vt:lpstr>Sheet25 (2)</vt:lpstr>
      <vt:lpstr>Sheet26 (2)</vt:lpstr>
      <vt:lpstr>Sheet27 (2)</vt:lpstr>
      <vt:lpstr>Sheet28 (2)</vt:lpstr>
      <vt:lpstr>Sheet29 (2)</vt:lpstr>
      <vt:lpstr>Sheet30 (2)</vt:lpstr>
      <vt:lpstr>Sheet31 (2)</vt:lpstr>
      <vt:lpstr>Summary</vt:lpstr>
      <vt:lpstr>Evaluation Warning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admin</cp:lastModifiedBy>
  <dcterms:modified xsi:type="dcterms:W3CDTF">2020-11-17T10:33:35Z</dcterms:modified>
</cp:coreProperties>
</file>